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ebextensions/taskpanes.xml" ContentType="application/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11/relationships/webextensiontaskpanes" Target="xl/webextensions/taskpanes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Übersicht " sheetId="1" state="visible" r:id="rId2"/>
    <sheet name="Akti Checklist" sheetId="2" state="visible" r:id="rId3"/>
    <sheet name="Equipment" sheetId="3" state="visible" r:id="rId4"/>
    <sheet name="Getränke" sheetId="4" state="visible" r:id="rId5"/>
    <sheet name="Finanzierung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<sst xmlns="http://schemas.openxmlformats.org/spreadsheetml/2006/main" count="1923" uniqueCount="646">
  <si>
    <t xml:space="preserve">Zuständigkeit</t>
  </si>
  <si>
    <t xml:space="preserve">Helferinnen</t>
  </si>
  <si>
    <t xml:space="preserve">Ort </t>
  </si>
  <si>
    <t xml:space="preserve">Raumantrag </t>
  </si>
  <si>
    <t xml:space="preserve">Zeit/Wunschtermin</t>
  </si>
  <si>
    <t xml:space="preserve">Kapazität</t>
  </si>
  <si>
    <t xml:space="preserve">Equipment </t>
  </si>
  <si>
    <t xml:space="preserve">Geld (ohne Getränke)</t>
  </si>
  <si>
    <t xml:space="preserve">Kittelverkauf </t>
  </si>
  <si>
    <t xml:space="preserve">Ansprechperson: Nora
Olligathor@ (Referatsleitung), Helfer: Mathias (nur Service)</t>
  </si>
  <si>
    <t xml:space="preserve">2 bis 3 (aus dem StuRa)</t>
  </si>
  <si>
    <t xml:space="preserve">Wiesenfläche vor  A-Gebäude
Schlechtwetter N-Gebäude Foyer </t>
  </si>
  <si>
    <t xml:space="preserve">Foyer N-Gebäude 
mit 4xTisch, 3xStühle</t>
  </si>
  <si>
    <t xml:space="preserve">Donnerstag 
10:30-13:30 Uhr</t>
  </si>
  <si>
    <t xml:space="preserve">alle LaUChs</t>
  </si>
  <si>
    <t xml:space="preserve">/
</t>
  </si>
  <si>
    <t xml:space="preserve">/
(extra Kittelkasse)</t>
  </si>
  <si>
    <t xml:space="preserve">Picknick an der Elbe </t>
  </si>
  <si>
    <t xml:space="preserve">Ansprechperson: Marius</t>
  </si>
  <si>
    <t xml:space="preserve">/</t>
  </si>
  <si>
    <t xml:space="preserve">Elbe
auf Höhe Haltestelle Neustädter Markt https://maps.app.goo.gl/KDsmNtm8gCAK11Ur8</t>
  </si>
  <si>
    <t xml:space="preserve">Freitag
ab 11.00 Uhr</t>
  </si>
  <si>
    <t xml:space="preserve">unbegrenzt </t>
  </si>
  <si>
    <t xml:space="preserve">Baum pflanzen </t>
  </si>
  <si>
    <t xml:space="preserve">Ansprechperson: Wiebke
Wiebke, Boxi, Flo</t>
  </si>
  <si>
    <t xml:space="preserve">abgekoppelt von Aktivitäten</t>
  </si>
  <si>
    <t xml:space="preserve">wird über  Wiebke und Boxi  gestellt</t>
  </si>
  <si>
    <t xml:space="preserve">Studiclub Tour </t>
  </si>
  <si>
    <t xml:space="preserve">Ansprechperson: Maurice (vorerst) 
Enna, Toni</t>
  </si>
  <si>
    <t xml:space="preserve">60 Patinnen + Awareness Team</t>
  </si>
  <si>
    <t xml:space="preserve">Novi
GAG18
Aqua
Traumtänzer
 Wu5
Hängematte
Gutzkow
Club 11
Bärenzwinger </t>
  </si>
  <si>
    <t xml:space="preserve">Bib-Vorplatz (1. Wahl)
alternativ Wirtschaftshof
(Fläche zwischen Z- und U-Gebäude)
mit Lautsprecher und Mikrofon</t>
  </si>
  <si>
    <t xml:space="preserve">Donnerstag
18/19:00Uhr-  00:00Uhr 
</t>
  </si>
  <si>
    <t xml:space="preserve">Kaufen:
Getränke
aus dem StuRa:
Bierbänke für Getränkeverkauf, Kasse, Mülltüten, Nummernschilder für Gruppen, Ausdruck Route, Übersichtsliste Gruppen inkl. Mitglieder, Stempelkarten, Erkennungszeichen für Patinnen (wahrscheinlich Gutscheine)
über die HTW:
Mikrofone und Lautsprecher</t>
  </si>
  <si>
    <t xml:space="preserve">?</t>
  </si>
  <si>
    <t xml:space="preserve">Wandern </t>
  </si>
  <si>
    <t xml:space="preserve">Ansprechperson: Lotte
Lucas, Rico, Flo, Joachim, Clemens</t>
  </si>
  <si>
    <t xml:space="preserve">Elbschlösser, Clemens </t>
  </si>
  <si>
    <t xml:space="preserve">2 Patinnen</t>
  </si>
  <si>
    <t xml:space="preserve">Treffpunkt: vor dem Z-Gebäude
Wie letztes Jahr 
4,2 km </t>
  </si>
  <si>
    <t xml:space="preserve">30 min Anfahrt
2:45h insg.</t>
  </si>
  <si>
    <t xml:space="preserve">2x Erste-Hilfe-Set (für alle Wandertouren)</t>
  </si>
  <si>
    <t xml:space="preserve">ca. 15-20€ (für alle Wandertouren)</t>
  </si>
  <si>
    <t xml:space="preserve">Sächsische Schweiz (Rauenstein), Rico </t>
  </si>
  <si>
    <t xml:space="preserve">4 Patinnen</t>
  </si>
  <si>
    <t xml:space="preserve">Treffpunkt: vor dem Z-Gebäude
Wehlen -&gt; Rathen 
4,4km </t>
  </si>
  <si>
    <t xml:space="preserve">30min Anfahrt + Fähre
3:30h insg.</t>
  </si>
  <si>
    <t xml:space="preserve">60
zwei Gruppen á 30 Erstis</t>
  </si>
  <si>
    <t xml:space="preserve">Sächsische Schweiz (Bastei), Rico </t>
  </si>
  <si>
    <t xml:space="preserve">Treffpunkt: vor dem Z-Gebäude
Wehlen -&gt; Rathen (mit Fähre)
5km</t>
  </si>
  <si>
    <t xml:space="preserve">30min Anfahrt 
4:30h insg.</t>
  </si>
  <si>
    <t xml:space="preserve">Prebischtor,  Clemens/Joachim</t>
  </si>
  <si>
    <t xml:space="preserve">Treffpunkt: vor dem Z-Gebäude
Prebischtor
ca. 10km</t>
  </si>
  <si>
    <t xml:space="preserve">30min Anfahrt  + Fähre
5:30h insg.</t>
  </si>
  <si>
    <t xml:space="preserve">Schnitzeljagd</t>
  </si>
  <si>
    <t xml:space="preserve">Ansprechperson: Fynn
Nora, Sabrina</t>
  </si>
  <si>
    <t xml:space="preserve">4 Patinnen
(pro Slot)</t>
  </si>
  <si>
    <t xml:space="preserve">HTWD-Gelände</t>
  </si>
  <si>
    <t xml:space="preserve">Foyer N-Gebäude
5. Etage U-Gebäude
9. Etage Z Gebäude
Audimax S239
A001
Bibliothek wenn möglich (alternativ N101)
Treppenhaus U/N-Gebäude (inkl. Aufzüge)</t>
  </si>
  <si>
    <t xml:space="preserve">ca. 2h </t>
  </si>
  <si>
    <t xml:space="preserve">48
zwei Slots á 24 Erstis</t>
  </si>
  <si>
    <t xml:space="preserve">Kaufen:
Süßigkeiten (2x2 NimmZwei/Katjes), 1 x Zahlenschloss
aus dem StuRa:
10 Klemmbretter, 20 Stifte (Kulis/Bleistifte), Papier, 1 x Zahlenschloss, Klebeband/Kreppband </t>
  </si>
  <si>
    <t xml:space="preserve">15-20€</t>
  </si>
  <si>
    <t xml:space="preserve">Kneipenquiz </t>
  </si>
  <si>
    <t xml:space="preserve">Ansprechperson: André
Lucas, Mustafa, Nele, Sara, Lotte (Durchführung)</t>
  </si>
  <si>
    <t xml:space="preserve">8 Patinnen
5 StuRa-Leute 
(André, Sara, Nele, Mustafa, Marlene)</t>
  </si>
  <si>
    <t xml:space="preserve">Audimax</t>
  </si>
  <si>
    <t xml:space="preserve">Audimax (S239)</t>
  </si>
  <si>
    <t xml:space="preserve">Dienstag
17:00–22:00 Uhr (Start 18 Uhr)
(evtl. etwas eher starten; Anreise Pillnitz beachten)</t>
  </si>
  <si>
    <t xml:space="preserve">140–150 Erstis (30 Gruppen à 4/5)</t>
  </si>
  <si>
    <t xml:space="preserve">Kaufen:
Getränke,vegane Süßigkeiten-Zusammenstellung, 23 x Tüten zum Verpacken
(Süßigkeiten und Tüten zusammen mit Minigolf bestellen), Cocktail-Stößel, 3 x Seifenblasen, 30 Getränkewertmarken (alkfrei), 1 x Messbecherset 
aus dem StuRa:
Laptop, Stifte, Becher, HDMI-Kabel (im Audimax vorhanden), Laptop (privat), opt. Pointer</t>
  </si>
  <si>
    <t xml:space="preserve">ca. 80€</t>
  </si>
  <si>
    <t xml:space="preserve">Kino</t>
  </si>
  <si>
    <t xml:space="preserve">Ansprechperson: Lotte
Bereich Kino (Betreuung)</t>
  </si>
  <si>
    <t xml:space="preserve">Bereich Kino</t>
  </si>
  <si>
    <t xml:space="preserve">Audimax (Kino)
N101 (Strick-Kino)</t>
  </si>
  <si>
    <t xml:space="preserve">Audimax
N101</t>
  </si>
  <si>
    <t xml:space="preserve">Tage?
ca. 2h</t>
  </si>
  <si>
    <t xml:space="preserve">raumabhängig</t>
  </si>
  <si>
    <t xml:space="preserve">Buchclub</t>
  </si>
  <si>
    <t xml:space="preserve">Ansprechperson: Friedrich
Bereich Literatur (Betreuung)</t>
  </si>
  <si>
    <t xml:space="preserve">Bereich Literatur</t>
  </si>
  <si>
    <t xml:space="preserve">Rosengarten
9. Etage Z-Gebäude (alternativ)</t>
  </si>
  <si>
    <t xml:space="preserve">Tag?
ca. 1,5h</t>
  </si>
  <si>
    <t xml:space="preserve">Kaufen:
Kekse</t>
  </si>
  <si>
    <t xml:space="preserve">5-10€</t>
  </si>
  <si>
    <t xml:space="preserve">PowerPoint-Karaoke</t>
  </si>
  <si>
    <t xml:space="preserve">Ansprechperson: Mustafa 
Marius, Moritz, Nele, Sara</t>
  </si>
  <si>
    <t xml:space="preserve">6 Patinnen
(2 Patinnen pro Raum)</t>
  </si>
  <si>
    <t xml:space="preserve">S-Gebäude</t>
  </si>
  <si>
    <t xml:space="preserve">S231
S232
S230 </t>
  </si>
  <si>
    <t xml:space="preserve">3h</t>
  </si>
  <si>
    <t xml:space="preserve">ca. 100 Erstis</t>
  </si>
  <si>
    <t xml:space="preserve">aus dem StuRa:
1 Laptop + HDMI-Kabel pro Raum, Magneten
von der HTW:
Polylux (sollten in jedem Raum stehen)</t>
  </si>
  <si>
    <t xml:space="preserve">Ersti Teamchallenge </t>
  </si>
  <si>
    <t xml:space="preserve">Ansprechperson: Enna
André, Moritz</t>
  </si>
  <si>
    <t xml:space="preserve">10 Patinnen</t>
  </si>
  <si>
    <t xml:space="preserve">Wirtschaftshof
(Fläche zwischen Z- und U-Gebäude)</t>
  </si>
  <si>
    <t xml:space="preserve">Tag?
14:00 – 17:00 Uhr
ca. 3h</t>
  </si>
  <si>
    <t xml:space="preserve">50 Erstis 
(10 Gruppen, zunächst weniger freischalten)</t>
  </si>
  <si>
    <t xml:space="preserve">Kaufen:
Tennis-Bälle, Schwämme (Netto), Gummibärchen
aus dem StuRa:
2x Planschbecken, Magnetfische, 10 Magnetangeln, 10 Becher, 10 Löffel, 10 Tischtennisbälle, 10 Eimer (riesen Bierpong), Waage, 5 Biertische, Seil , 6 Dosenpyramiden, 30 Luftballons, 10 Sudokus, 10 Stifte, Hobby Horse, Stimmzettel, Slalom (Hütchen oder Stäbe), Wassergraben (Pool), Hindernisse (Poolnudeln), Verkleidungskram, Whiteboard und Marker, Verlängerungskabel
von der HTW:
Mikrofone, Lautsprecher
extern:
Hüpfsäcke (HängeMathe)</t>
  </si>
  <si>
    <t xml:space="preserve">20–30 €</t>
  </si>
  <si>
    <t xml:space="preserve">Spieleabend</t>
  </si>
  <si>
    <t xml:space="preserve">Ansprechperson: Nora
Wiebke, Sabrina</t>
  </si>
  <si>
    <t xml:space="preserve">5 Patinnen 
(je eine pro Tisch)</t>
  </si>
  <si>
    <t xml:space="preserve">PAB</t>
  </si>
  <si>
    <t xml:space="preserve">PAB
mit 70 Stühlen und 16 Tischen</t>
  </si>
  <si>
    <t xml:space="preserve">Donnerstag
18:00 – 22:00 Uhr
(Aufbau ab 17:15/17:30 Uhr)</t>
  </si>
  <si>
    <t xml:space="preserve">50–60 Erstis</t>
  </si>
  <si>
    <t xml:space="preserve">Kaufen:
Snacks, 1 Kasten Spezi, Leitungswasser, 1 Kasten Mate, 1 Kasten Bier
aus dem StuRa:
Spiele (durch Orga), 20 Stifte, 10 Blöcke, Tassen/Becher, Wechselkasse, Teller/Schüsseln, große Musikbox</t>
  </si>
  <si>
    <t xml:space="preserve">10-15 €
100€ für Wechselgeldkasse</t>
  </si>
  <si>
    <t xml:space="preserve">Kaffeeklatsch und Kuchenschmaus </t>
  </si>
  <si>
    <t xml:space="preserve">Ansprechperson: Enna
Lucas
Kuchenbäckerinnen: Tilman, Wiebke</t>
  </si>
  <si>
    <t xml:space="preserve">10 Patinnen + Max vom DGB</t>
  </si>
  <si>
    <t xml:space="preserve">PAB
mit 60 Stühle, 1x Stehtisch und 12 Tischen, Trennwände
</t>
  </si>
  <si>
    <t xml:space="preserve">Donnerstag
14:00 – 17:00 Uhr (nahtloser Übergang zum Spieleabend)</t>
  </si>
  <si>
    <t xml:space="preserve">60 Erstis</t>
  </si>
  <si>
    <t xml:space="preserve">Kaufen:
Backzutaten (~40 €), Servietten, neue Perlen, 1 Kasten Mate, 1 Kasten Spezi
Tee (Kräuter + Frucht)
aus dem StuRa:
Geschirr (Besteck/Teller/Becher), Riesen-Jenga, Bier-Pong-Tische, Papier+Stifte, Armbandkram, Glühweinkocher</t>
  </si>
  <si>
    <t xml:space="preserve">ca. 60 €
100€ für Wechselgeldkasse</t>
  </si>
  <si>
    <t xml:space="preserve">Flunkyballturnier</t>
  </si>
  <si>
    <t xml:space="preserve">Ansprechperson: Moritz
Tilman, Lucas, André (Helfer vor Ort)</t>
  </si>
  <si>
    <t xml:space="preserve">15–20 Patinnen + Awareness-Team</t>
  </si>
  <si>
    <t xml:space="preserve">Elbe 
(bei der Albertbrücke - Neustädter Seite)</t>
  </si>
  <si>
    <t xml:space="preserve">Freitag
15:00 – 21:00 Uhr</t>
  </si>
  <si>
    <t xml:space="preserve">Kaufen:
Bälle, Pfeifen, 5 Kästen Spezi, 23 Kästen Bier (Sponsoring?), 2 Kästen alk. Radler, Absperrband/Klebeband Feldmarkierung, 4x Seil
aus dem StuRa:
Müllsäcke, 10 Hartplastikflaschen, Preise: SEP-Tickets, Kino-Gutscheine, Urkunden, Klebeband, Edding
von der HTW:
Lautsprecher mit Mikrofon</t>
  </si>
  <si>
    <t xml:space="preserve">ca. 50 €</t>
  </si>
  <si>
    <t xml:space="preserve">Indoor - Crossminigolf</t>
  </si>
  <si>
    <t xml:space="preserve">Ansprechperson: Sara
Moritz, Nele, Lotte, Mustafa</t>
  </si>
  <si>
    <t xml:space="preserve">8 Patinnen
(1 Patin pro Gruppe)</t>
  </si>
  <si>
    <t xml:space="preserve">Aufzug im S-Gebäude
S227
Schanze Z211
Z246
Interim Bib (oder Gang)
Café Listig/PAB
Foyer Z-Gebäude
Foyer 9. Etage Z</t>
  </si>
  <si>
    <t xml:space="preserve">Ca. 3h</t>
  </si>
  <si>
    <t xml:space="preserve">ca. 80 Erstis
(8 Gruppen à 8–9 Personen)</t>
  </si>
  <si>
    <t xml:space="preserve">
Kaufen:
80x Stifte, Süßigkeiten (Beckys Party Mix), Golfschläger-Stifte &amp; Golfball-Blöcke, kleine Tüten
extern:
Equipment vom DHSZ (Schläger, Bälle, Löcher, Startmarkierung, Punkteheftchen, Schanze)
</t>
  </si>
  <si>
    <t xml:space="preserve">ca. 50€</t>
  </si>
  <si>
    <t xml:space="preserve">Beachvolleyball</t>
  </si>
  <si>
    <t xml:space="preserve">Ansprechperson: Lotte
Flo</t>
  </si>
  <si>
    <t xml:space="preserve">1 Patin
(pro Slot)</t>
  </si>
  <si>
    <t xml:space="preserve">Beachplatz (Franklinstraße)</t>
  </si>
  <si>
    <t xml:space="preserve">Reservierung 
(Lotte)</t>
  </si>
  <si>
    <t xml:space="preserve">Mittwoch/Donnerstag, Freitag
60 min pro Slot</t>
  </si>
  <si>
    <t xml:space="preserve">16 Erstis pro Slot (Mi/Do)
20 Erstis pro Slot (Fr)</t>
  </si>
  <si>
    <t xml:space="preserve">aus dem StuRa:
3x Beachvolleybälle, Ballpumpe</t>
  </si>
  <si>
    <t xml:space="preserve">Sportnachmittag</t>
  </si>
  <si>
    <t xml:space="preserve">Ansprechperson: Lotte
Nick Breuer</t>
  </si>
  <si>
    <t xml:space="preserve">/
(DHSZ übernimmt)</t>
  </si>
  <si>
    <t xml:space="preserve">DHSZ</t>
  </si>
  <si>
    <t xml:space="preserve">Mittwoch
15:00 – 18:00 Uhr
(3h, angefragt)</t>
  </si>
  <si>
    <t xml:space="preserve">Keine (DHSZ stellt alles)</t>
  </si>
  <si>
    <t xml:space="preserve">Was Kreatives </t>
  </si>
  <si>
    <t xml:space="preserve">Ansprechperson: Nele
Tilman, Mustafa, Fynn, Lotte, (Wiebke), (Marius)</t>
  </si>
  <si>
    <t xml:space="preserve">U601 (+ Vorraum)
S231 (alternativ)</t>
  </si>
  <si>
    <t xml:space="preserve">Freitag
nachmittag ca. 3h</t>
  </si>
  <si>
    <t xml:space="preserve">70 Erstis</t>
  </si>
  <si>
    <t xml:space="preserve">Kaufen:
Kartoffeldruck: Kartoffeln 2x2kg, 30 kleine Messer, Acrylfarbe/Textilfarbe, Packpapier
PaperPortraits: Farbpapier (schwarz/braun/gelb/rot/weiß/grün/blau)
Sticken: 3x Stickgarn (bunt/schwarz/weiß), 20 Stickrahmen, Sticknadeln, Stickvlies
von der HTW:
Zeitungen, Pappe, Scheren, Leim (Design?)</t>
  </si>
  <si>
    <t xml:space="preserve">ca. 90 €</t>
  </si>
  <si>
    <t xml:space="preserve">Artikel </t>
  </si>
  <si>
    <t xml:space="preserve">Menge </t>
  </si>
  <si>
    <t xml:space="preserve">Status </t>
  </si>
  <si>
    <t xml:space="preserve">Notiz</t>
  </si>
  <si>
    <t xml:space="preserve">Check </t>
  </si>
  <si>
    <t xml:space="preserve">Kittel</t>
  </si>
  <si>
    <t xml:space="preserve">vorhanden</t>
  </si>
  <si>
    <t xml:space="preserve">StuRa</t>
  </si>
  <si>
    <t xml:space="preserve">james@: bitte im Ticketsystem #2852 ansehen</t>
  </si>
  <si>
    <t xml:space="preserve">Kittel-Kasse</t>
  </si>
  <si>
    <t xml:space="preserve">1 Stk</t>
  </si>
  <si>
    <t xml:space="preserve">Bonheft</t>
  </si>
  <si>
    <t xml:space="preserve">Kaufen</t>
  </si>
  <si>
    <t xml:space="preserve">james@: wird von der Ref. Leitung Finanzen ausgestellt.</t>
  </si>
  <si>
    <t xml:space="preserve">Kein Equipment nötig</t>
  </si>
  <si>
    <t xml:space="preserve">-</t>
  </si>
  <si>
    <t xml:space="preserve">Equipment</t>
  </si>
  <si>
    <t xml:space="preserve">Privat</t>
  </si>
  <si>
    <t xml:space="preserve">Wiebke (Balkon) &amp; Boxi (Garage)</t>
  </si>
  <si>
    <t xml:space="preserve">Studiclub - Tour </t>
  </si>
  <si>
    <t xml:space="preserve">Bierbänke für Getränkeverkauf</t>
  </si>
  <si>
    <t xml:space="preserve">einige</t>
  </si>
  <si>
    <t xml:space="preserve">Kasse</t>
  </si>
  <si>
    <t xml:space="preserve">Mülltüten</t>
  </si>
  <si>
    <t xml:space="preserve">1 Packung</t>
  </si>
  <si>
    <t xml:space="preserve">Nummernschilder für Gruppen</t>
  </si>
  <si>
    <t xml:space="preserve">30 Stk</t>
  </si>
  <si>
    <t xml:space="preserve">Route ausgedruckt</t>
  </si>
  <si>
    <t xml:space="preserve">drucken</t>
  </si>
  <si>
    <t xml:space="preserve">Liste der Gruppenmitglieder</t>
  </si>
  <si>
    <t xml:space="preserve">Stempelkarten</t>
  </si>
  <si>
    <t xml:space="preserve">540 Stk</t>
  </si>
  <si>
    <t xml:space="preserve">Erkennungszeichen für Patinnen</t>
  </si>
  <si>
    <t xml:space="preserve">60 Stk</t>
  </si>
  <si>
    <t xml:space="preserve">wahrscheinlich Gutscheine</t>
  </si>
  <si>
    <t xml:space="preserve">Mikrofone &amp; Lautsprecher</t>
  </si>
  <si>
    <t xml:space="preserve">1 Set</t>
  </si>
  <si>
    <t xml:space="preserve">HTW</t>
  </si>
  <si>
    <t xml:space="preserve">anfragen</t>
  </si>
  <si>
    <t xml:space="preserve">Erste-Hilfe-Set</t>
  </si>
  <si>
    <t xml:space="preserve">8 Stk </t>
  </si>
  <si>
    <t xml:space="preserve">james@: woher? Muss das noch besorgt werden?</t>
  </si>
  <si>
    <t xml:space="preserve">Schnitzeljagd </t>
  </si>
  <si>
    <t xml:space="preserve">Bleistifte / Kugelschreiber</t>
  </si>
  <si>
    <t xml:space="preserve">20 Stk</t>
  </si>
  <si>
    <t xml:space="preserve">Tesa- und Kreppband</t>
  </si>
  <si>
    <t xml:space="preserve">1 Rolle je</t>
  </si>
  <si>
    <t xml:space="preserve">Klemmbretter</t>
  </si>
  <si>
    <t xml:space="preserve">10 Stk</t>
  </si>
  <si>
    <t xml:space="preserve">von 20–25 vorhandenen</t>
  </si>
  <si>
    <t xml:space="preserve">Papier</t>
  </si>
  <si>
    <t xml:space="preserve">ausreichend</t>
  </si>
  <si>
    <t xml:space="preserve">Zahlenschloss (4-stellig)</t>
  </si>
  <si>
    <t xml:space="preserve">1 weiteres bereits vorhanden. james@: wo? wer hat mein schloss geklaut?</t>
  </si>
  <si>
    <t xml:space="preserve">Laptop</t>
  </si>
  <si>
    <t xml:space="preserve">falls nicht im Audimax vorhanden</t>
  </si>
  <si>
    <t xml:space="preserve">HDMI-Kabel</t>
  </si>
  <si>
    <t xml:space="preserve">Privat/HTW</t>
  </si>
  <si>
    <t xml:space="preserve">im Audimax nachfragen</t>
  </si>
  <si>
    <t xml:space="preserve">Laserpointer</t>
  </si>
  <si>
    <t xml:space="preserve">2 Stk</t>
  </si>
  <si>
    <t xml:space="preserve">Stifte</t>
  </si>
  <si>
    <t xml:space="preserve">50 Stk</t>
  </si>
  <si>
    <t xml:space="preserve">Becher (Einweg)</t>
  </si>
  <si>
    <t xml:space="preserve">150–200 Stk</t>
  </si>
  <si>
    <t xml:space="preserve">Blöcke / Antwortzettel</t>
  </si>
  <si>
    <t xml:space="preserve">Cocktailstößel</t>
  </si>
  <si>
    <t xml:space="preserve">Messbecherset</t>
  </si>
  <si>
    <t xml:space="preserve">Salatgurken</t>
  </si>
  <si>
    <t xml:space="preserve">Minze</t>
  </si>
  <si>
    <t xml:space="preserve">2 Bund</t>
  </si>
  <si>
    <t xml:space="preserve">Eiswürfel</t>
  </si>
  <si>
    <t xml:space="preserve">1 kg</t>
  </si>
  <si>
    <t xml:space="preserve">Crushed Ice</t>
  </si>
  <si>
    <t xml:space="preserve">4 kg</t>
  </si>
  <si>
    <t xml:space="preserve">Seifenblasen (Preise)</t>
  </si>
  <si>
    <t xml:space="preserve">3 Stk</t>
  </si>
  <si>
    <t xml:space="preserve">~10 €, im Laden</t>
  </si>
  <si>
    <t xml:space="preserve">Kleine Geschenktüten</t>
  </si>
  <si>
    <t xml:space="preserve">23 Stk</t>
  </si>
  <si>
    <t xml:space="preserve">gemeinsam mit Minigolf bestellen</t>
  </si>
  <si>
    <t xml:space="preserve">Vegane Süßigkeiten Minibeutel (Preise)</t>
  </si>
  <si>
    <t xml:space="preserve">3 Packungen</t>
  </si>
  <si>
    <t xml:space="preserve">gemeinsam mit Minigolf</t>
  </si>
  <si>
    <t xml:space="preserve">SEP-Tickets (Preise)</t>
  </si>
  <si>
    <t xml:space="preserve">5 Stk</t>
  </si>
  <si>
    <t xml:space="preserve">Anfragen</t>
  </si>
  <si>
    <t xml:space="preserve">Sponsoring</t>
  </si>
  <si>
    <t xml:space="preserve">Partyfly (Preise)</t>
  </si>
  <si>
    <t xml:space="preserve">bereits im Keller</t>
  </si>
  <si>
    <t xml:space="preserve">Kinotickets Unikino (Preise)</t>
  </si>
  <si>
    <t xml:space="preserve">Getränkewertmarken alkoholfrei (Preise)</t>
  </si>
  <si>
    <t xml:space="preserve">Kino mit Stricken </t>
  </si>
  <si>
    <t xml:space="preserve">Kein zusätzliches Equipment nötig</t>
  </si>
  <si>
    <t xml:space="preserve">Bereich Kino übernimmt</t>
  </si>
  <si>
    <t xml:space="preserve">Buchclub </t>
  </si>
  <si>
    <t xml:space="preserve">Snacks </t>
  </si>
  <si>
    <t xml:space="preserve">4stk </t>
  </si>
  <si>
    <t xml:space="preserve">Kaufen </t>
  </si>
  <si>
    <t xml:space="preserve">PowerPoint-Karaoke </t>
  </si>
  <si>
    <t xml:space="preserve">1 pro Raum, von StuRa-Menschen</t>
  </si>
  <si>
    <t xml:space="preserve">1 pro Raum</t>
  </si>
  <si>
    <t xml:space="preserve">Magneten</t>
  </si>
  <si>
    <t xml:space="preserve">optional, besser haben als nicht</t>
  </si>
  <si>
    <t xml:space="preserve">Polylux/Beamer</t>
  </si>
  <si>
    <t xml:space="preserve">sollte in jedem Raum vorhanden sein</t>
  </si>
  <si>
    <t xml:space="preserve">Ersti Team Challenge </t>
  </si>
  <si>
    <t xml:space="preserve">Planschbecken</t>
  </si>
  <si>
    <t xml:space="preserve">Magnetfische</t>
  </si>
  <si>
    <t xml:space="preserve">Magnetangeln</t>
  </si>
  <si>
    <t xml:space="preserve">Becher</t>
  </si>
  <si>
    <t xml:space="preserve">Löffel</t>
  </si>
  <si>
    <t xml:space="preserve">Tischtennisbälle</t>
  </si>
  <si>
    <t xml:space="preserve">Eimer (Riesen-Bierpong)</t>
  </si>
  <si>
    <t xml:space="preserve">Waage</t>
  </si>
  <si>
    <t xml:space="preserve">Biertische</t>
  </si>
  <si>
    <t xml:space="preserve">Seil</t>
  </si>
  <si>
    <t xml:space="preserve">4 x 10 m</t>
  </si>
  <si>
    <t xml:space="preserve">Dosenpyramiden</t>
  </si>
  <si>
    <t xml:space="preserve">6 Stk</t>
  </si>
  <si>
    <t xml:space="preserve">Luftballons</t>
  </si>
  <si>
    <t xml:space="preserve">Sudokus</t>
  </si>
  <si>
    <t xml:space="preserve">Hobby Horse</t>
  </si>
  <si>
    <t xml:space="preserve">Stimmzettel</t>
  </si>
  <si>
    <t xml:space="preserve">Slalom (Hütchen/Stäbe)</t>
  </si>
  <si>
    <t xml:space="preserve">Poolnudeln (Hindernisse)</t>
  </si>
  <si>
    <t xml:space="preserve">Verkleidungskram</t>
  </si>
  <si>
    <t xml:space="preserve">Whiteboard</t>
  </si>
  <si>
    <t xml:space="preserve">HTW/StuRa</t>
  </si>
  <si>
    <t xml:space="preserve">Verlängerungskabel</t>
  </si>
  <si>
    <t xml:space="preserve">Säcke</t>
  </si>
  <si>
    <t xml:space="preserve">über HängeMathe</t>
  </si>
  <si>
    <t xml:space="preserve">Tennisbälle</t>
  </si>
  <si>
    <t xml:space="preserve">Schwämme</t>
  </si>
  <si>
    <t xml:space="preserve">Gummibärchen (Preise)</t>
  </si>
  <si>
    <t xml:space="preserve">Spieleabend </t>
  </si>
  <si>
    <t xml:space="preserve">Spiele</t>
  </si>
  <si>
    <t xml:space="preserve">StuRa/Privat</t>
  </si>
  <si>
    <t xml:space="preserve">Orga organisiert</t>
  </si>
  <si>
    <t xml:space="preserve">Blöcke</t>
  </si>
  <si>
    <t xml:space="preserve">Tassen/Becher für Stifte &amp; Snacks</t>
  </si>
  <si>
    <t xml:space="preserve">Teller / Schüsseln für Snacks</t>
  </si>
  <si>
    <t xml:space="preserve">Wechselkasse</t>
  </si>
  <si>
    <t xml:space="preserve">Snacks</t>
  </si>
  <si>
    <t xml:space="preserve">Musikbox (groß)</t>
  </si>
  <si>
    <t xml:space="preserve">ggf. über Raumantrag, falls bei Kneipentour</t>
  </si>
  <si>
    <t xml:space="preserve">Backzutaten</t>
  </si>
  <si>
    <t xml:space="preserve">~40 €</t>
  </si>
  <si>
    <t xml:space="preserve">siehe separate Zutatenliste</t>
  </si>
  <si>
    <t xml:space="preserve">Glühweinkocher</t>
  </si>
  <si>
    <t xml:space="preserve">Besteck (Einweg)</t>
  </si>
  <si>
    <t xml:space="preserve">Teller (Einweg)</t>
  </si>
  <si>
    <t xml:space="preserve">Servietten</t>
  </si>
  <si>
    <t xml:space="preserve">1 Packung (200 Stk)</t>
  </si>
  <si>
    <t xml:space="preserve">Papier &amp; Stifte</t>
  </si>
  <si>
    <t xml:space="preserve">Riesen Jenga</t>
  </si>
  <si>
    <t xml:space="preserve">Bier-Pong-Tische</t>
  </si>
  <si>
    <t xml:space="preserve">Armbandperlen (neu)</t>
  </si>
  <si>
    <t xml:space="preserve">Armbandkram (bestehend)</t>
  </si>
  <si>
    <t xml:space="preserve">Lauf und Sauf </t>
  </si>
  <si>
    <t xml:space="preserve">Handbälle</t>
  </si>
  <si>
    <t xml:space="preserve">8 Stk</t>
  </si>
  <si>
    <t xml:space="preserve">stabil, kein Softball</t>
  </si>
  <si>
    <t xml:space="preserve">Pfeifen</t>
  </si>
  <si>
    <t xml:space="preserve">gemeinsam mit Team-Challenge bestellen</t>
  </si>
  <si>
    <t xml:space="preserve">Baustrahler</t>
  </si>
  <si>
    <t xml:space="preserve">aktuell 6 funktionsfähig</t>
  </si>
  <si>
    <t xml:space="preserve">Musikbox / Lautsprecher</t>
  </si>
  <si>
    <t xml:space="preserve">Müllsäcke</t>
  </si>
  <si>
    <t xml:space="preserve">Stabile Mittelflasche + Reserve</t>
  </si>
  <si>
    <t xml:space="preserve">Trinkwasser</t>
  </si>
  <si>
    <t xml:space="preserve">zum Trinken + Flasche auffüllen</t>
  </si>
  <si>
    <t xml:space="preserve">SEP-Tickets (Preise Platz 1+2)</t>
  </si>
  <si>
    <t xml:space="preserve">4 Stk</t>
  </si>
  <si>
    <t xml:space="preserve">Kinotickets Unikino (Preise Platz 1+3)</t>
  </si>
  <si>
    <t xml:space="preserve">Urkunden (Preise Platz 1–3)</t>
  </si>
  <si>
    <t xml:space="preserve">drucken/erstellen</t>
  </si>
  <si>
    <t xml:space="preserve">Indoor Minigolf </t>
  </si>
  <si>
    <t xml:space="preserve">Golfschläger, Bälle, Löcher, Schanze</t>
  </si>
  <si>
    <t xml:space="preserve">HTW/DHSZ</t>
  </si>
  <si>
    <t xml:space="preserve">Equipment vom DHSZ ausleihen</t>
  </si>
  <si>
    <t xml:space="preserve">Startmarkierung</t>
  </si>
  <si>
    <t xml:space="preserve">Punkteheftchen</t>
  </si>
  <si>
    <t xml:space="preserve">Stifte (Golf-Design)</t>
  </si>
  <si>
    <t xml:space="preserve">1 Set (12 Stk)</t>
  </si>
  <si>
    <t xml:space="preserve">Preise; alternativ Schlüsselanhänger</t>
  </si>
  <si>
    <t xml:space="preserve">Golfball-Blöcke</t>
  </si>
  <si>
    <t xml:space="preserve">2 Packungen</t>
  </si>
  <si>
    <t xml:space="preserve">gemeinsam mit Kneipenquiz</t>
  </si>
  <si>
    <t xml:space="preserve">gemeinsam mit Kneipenquiz bestellen</t>
  </si>
  <si>
    <t xml:space="preserve">Stifte (zum Schreiben)</t>
  </si>
  <si>
    <t xml:space="preserve">80 Stk</t>
  </si>
  <si>
    <t xml:space="preserve">für Gruppen</t>
  </si>
  <si>
    <t xml:space="preserve">Beachvolleyball </t>
  </si>
  <si>
    <t xml:space="preserve">Beachvolleybälle</t>
  </si>
  <si>
    <t xml:space="preserve">vom Vorjahr vorhanden</t>
  </si>
  <si>
    <t xml:space="preserve">Ballpumpe</t>
  </si>
  <si>
    <t xml:space="preserve">Sportnachmittag </t>
  </si>
  <si>
    <t xml:space="preserve">DHSZ stellt alles</t>
  </si>
  <si>
    <t xml:space="preserve">Kartoffeln</t>
  </si>
  <si>
    <t xml:space="preserve">2 x 2 kg</t>
  </si>
  <si>
    <t xml:space="preserve">Kartoffeldruck</t>
  </si>
  <si>
    <t xml:space="preserve">Kleine scharfe Messer</t>
  </si>
  <si>
    <t xml:space="preserve">14 Stk</t>
  </si>
  <si>
    <t xml:space="preserve">Acrylfarbe / Textilfarben</t>
  </si>
  <si>
    <t xml:space="preserve">2 Sets</t>
  </si>
  <si>
    <t xml:space="preserve">Packpapier / Geschenkpapier</t>
  </si>
  <si>
    <t xml:space="preserve">Zeitung als Unterlage</t>
  </si>
  <si>
    <t xml:space="preserve">bei Fak. Design anfragen</t>
  </si>
  <si>
    <t xml:space="preserve">Farbpapier Brauntöne</t>
  </si>
  <si>
    <t xml:space="preserve">PaperPortraits</t>
  </si>
  <si>
    <t xml:space="preserve">Farbpapier Bunttöne</t>
  </si>
  <si>
    <t xml:space="preserve">Pappe als Unterlage</t>
  </si>
  <si>
    <t xml:space="preserve">Scheren</t>
  </si>
  <si>
    <t xml:space="preserve">Leim</t>
  </si>
  <si>
    <t xml:space="preserve">Stickgarn Bunt</t>
  </si>
  <si>
    <t xml:space="preserve">Sticken</t>
  </si>
  <si>
    <t xml:space="preserve">Stickgarn Schwarz &amp; Weiß</t>
  </si>
  <si>
    <t xml:space="preserve">Stickgarn Weiß</t>
  </si>
  <si>
    <t xml:space="preserve">Stickrahmen</t>
  </si>
  <si>
    <t xml:space="preserve">Sticknadeln</t>
  </si>
  <si>
    <t xml:space="preserve">Stickvlies (wasserlöslich)</t>
  </si>
  <si>
    <t xml:space="preserve">Scheren / Garnschneider</t>
  </si>
  <si>
    <t xml:space="preserve">Pinsel</t>
  </si>
  <si>
    <t xml:space="preserve">Legende Status:</t>
  </si>
  <si>
    <t xml:space="preserve">HTW / DHSZ</t>
  </si>
  <si>
    <t xml:space="preserve">Aktivität</t>
  </si>
  <si>
    <t xml:space="preserve">Lebensmittel</t>
  </si>
  <si>
    <t xml:space="preserve">Technik</t>
  </si>
  <si>
    <t xml:space="preserve">Büro &amp; Papier</t>
  </si>
  <si>
    <t xml:space="preserve">Basteln</t>
  </si>
  <si>
    <t xml:space="preserve">Sport &amp; Spiel</t>
  </si>
  <si>
    <t xml:space="preserve">Sonstiges</t>
  </si>
  <si>
    <t xml:space="preserve">Snacks / Süßigkeiten</t>
  </si>
  <si>
    <t xml:space="preserve">Backzutaten gesamt</t>
  </si>
  <si>
    <t xml:space="preserve">Mehl</t>
  </si>
  <si>
    <t xml:space="preserve">Zucker</t>
  </si>
  <si>
    <t xml:space="preserve">Puderzucker</t>
  </si>
  <si>
    <t xml:space="preserve">Sonnenblumenöl</t>
  </si>
  <si>
    <t xml:space="preserve">Eier</t>
  </si>
  <si>
    <t xml:space="preserve">Milch</t>
  </si>
  <si>
    <t xml:space="preserve">Sahne</t>
  </si>
  <si>
    <t xml:space="preserve">Schmand</t>
  </si>
  <si>
    <t xml:space="preserve">Zartbitterschoko</t>
  </si>
  <si>
    <t xml:space="preserve">Backkakao</t>
  </si>
  <si>
    <t xml:space="preserve">Backpulver</t>
  </si>
  <si>
    <t xml:space="preserve">Vanillezucker</t>
  </si>
  <si>
    <t xml:space="preserve">Apfelmus</t>
  </si>
  <si>
    <t xml:space="preserve">Zitronen</t>
  </si>
  <si>
    <t xml:space="preserve">Himbeeren</t>
  </si>
  <si>
    <t xml:space="preserve">Blaubeeren</t>
  </si>
  <si>
    <t xml:space="preserve">Mandarinen (Dosen)</t>
  </si>
  <si>
    <t xml:space="preserve">Musikbox</t>
  </si>
  <si>
    <t xml:space="preserve">Lautsprecher + Mikro</t>
  </si>
  <si>
    <t xml:space="preserve">Pointer</t>
  </si>
  <si>
    <t xml:space="preserve">Blöcke / Papier</t>
  </si>
  <si>
    <t xml:space="preserve">Becher / Tassen</t>
  </si>
  <si>
    <t xml:space="preserve">Teller / Schüsseln</t>
  </si>
  <si>
    <t xml:space="preserve">Besteck</t>
  </si>
  <si>
    <t xml:space="preserve">Klebeband / Kreppband</t>
  </si>
  <si>
    <t xml:space="preserve">Zahlenschloss</t>
  </si>
  <si>
    <t xml:space="preserve">Acrylfarbe/Textilfarbe</t>
  </si>
  <si>
    <t xml:space="preserve">Messer (klein)</t>
  </si>
  <si>
    <t xml:space="preserve">Packpapier</t>
  </si>
  <si>
    <t xml:space="preserve">Pappe (Unterlage)</t>
  </si>
  <si>
    <t xml:space="preserve">Stickgarn Sw./Weiß</t>
  </si>
  <si>
    <t xml:space="preserve">Armbandkram (vorh.)</t>
  </si>
  <si>
    <t xml:space="preserve">Handbälle (Flunky)</t>
  </si>
  <si>
    <t xml:space="preserve">Minigolf-Equipment</t>
  </si>
  <si>
    <t xml:space="preserve">Riesen-Jenga</t>
  </si>
  <si>
    <t xml:space="preserve">Spiele (Spieleabend)</t>
  </si>
  <si>
    <t xml:space="preserve">Süßigkeiten (Preise)</t>
  </si>
  <si>
    <t xml:space="preserve">Kleine Tüten</t>
  </si>
  <si>
    <t xml:space="preserve">Knicklichter</t>
  </si>
  <si>
    <t xml:space="preserve">Aufblasb. Pferde</t>
  </si>
  <si>
    <t xml:space="preserve">Hartplastikflaschen</t>
  </si>
  <si>
    <t xml:space="preserve">Bändchen (Teilnehmende)</t>
  </si>
  <si>
    <t xml:space="preserve">Bierbänke</t>
  </si>
  <si>
    <t xml:space="preserve">Nummernschilder</t>
  </si>
  <si>
    <t xml:space="preserve">Erkennungsz. Patinnen</t>
  </si>
  <si>
    <t xml:space="preserve">Route (Ausdruck)</t>
  </si>
  <si>
    <t xml:space="preserve">Gruppenübersicht</t>
  </si>
  <si>
    <t xml:space="preserve">Cocktail-Stößel</t>
  </si>
  <si>
    <t xml:space="preserve">Seifenblasen</t>
  </si>
  <si>
    <t xml:space="preserve">Getränkewertmarken</t>
  </si>
  <si>
    <t xml:space="preserve">Limettensaft</t>
  </si>
  <si>
    <t xml:space="preserve">Beerenmischung (TK)</t>
  </si>
  <si>
    <t xml:space="preserve">Rohrzucker</t>
  </si>
  <si>
    <t xml:space="preserve">Magnetfische + Angeln</t>
  </si>
  <si>
    <t xml:space="preserve">Eimer (Bierpong)</t>
  </si>
  <si>
    <t xml:space="preserve">Poolnudeln</t>
  </si>
  <si>
    <t xml:space="preserve">Hüpfsäcke</t>
  </si>
  <si>
    <t xml:space="preserve">Whiteboard + Marker</t>
  </si>
  <si>
    <t xml:space="preserve">Stickvlies</t>
  </si>
  <si>
    <t xml:space="preserve">Zeitungen (Unterlage)</t>
  </si>
  <si>
    <t xml:space="preserve">Golfschl.-Stifte &amp; Blöcke</t>
  </si>
  <si>
    <t xml:space="preserve">Tee (Beutel)</t>
  </si>
  <si>
    <t xml:space="preserve">Polylux / Beamer</t>
  </si>
  <si>
    <t xml:space="preserve">Status</t>
  </si>
  <si>
    <t xml:space="preserve">–</t>
  </si>
  <si>
    <t xml:space="preserve">g</t>
  </si>
  <si>
    <t xml:space="preserve">ml</t>
  </si>
  <si>
    <t xml:space="preserve">Stk.</t>
  </si>
  <si>
    <t xml:space="preserve">Pck.</t>
  </si>
  <si>
    <t xml:space="preserve">EL</t>
  </si>
  <si>
    <t xml:space="preserve">Dosen</t>
  </si>
  <si>
    <t xml:space="preserve">Set</t>
  </si>
  <si>
    <t xml:space="preserve">Rollen</t>
  </si>
  <si>
    <t xml:space="preserve">kg</t>
  </si>
  <si>
    <t xml:space="preserve">Sets</t>
  </si>
  <si>
    <t xml:space="preserve">Bund</t>
  </si>
  <si>
    <t xml:space="preserve">Kittelverkauf</t>
  </si>
  <si>
    <t xml:space="preserve">Picknick an der Elbe</t>
  </si>
  <si>
    <t xml:space="preserve">Baum pflanzen</t>
  </si>
  <si>
    <t xml:space="preserve">Studiclub-Tour</t>
  </si>
  <si>
    <t xml:space="preserve">Wandern – alle Touren</t>
  </si>
  <si>
    <t xml:space="preserve">Kneipenquiz</t>
  </si>
  <si>
    <t xml:space="preserve">Brauner</t>
  </si>
  <si>
    <t xml:space="preserve">Gurke </t>
  </si>
  <si>
    <t xml:space="preserve">Limettensaft </t>
  </si>
  <si>
    <t xml:space="preserve">Minze  2x</t>
  </si>
  <si>
    <t xml:space="preserve">Kino (mit Stricken)</t>
  </si>
  <si>
    <t xml:space="preserve">Ersti-Team-Challenge</t>
  </si>
  <si>
    <t xml:space="preserve">Kaffeeklatsch &amp; Kuchenschmaus</t>
  </si>
  <si>
    <t xml:space="preserve">Flunkyball</t>
  </si>
  <si>
    <t xml:space="preserve">Indoor Cross-Minigolf</t>
  </si>
  <si>
    <t xml:space="preserve">Was Kreatives</t>
  </si>
  <si>
    <t xml:space="preserve">Gesamt </t>
  </si>
  <si>
    <t xml:space="preserve">GETRÄNKE PRO AKTIVITÄT</t>
  </si>
  <si>
    <t xml:space="preserve">Pils </t>
  </si>
  <si>
    <t xml:space="preserve">Einheit </t>
  </si>
  <si>
    <t xml:space="preserve">Helles </t>
  </si>
  <si>
    <t xml:space="preserve">Spezi</t>
  </si>
  <si>
    <t xml:space="preserve">Club-Mate</t>
  </si>
  <si>
    <t xml:space="preserve">Gartenlimo </t>
  </si>
  <si>
    <t xml:space="preserve">Alkfreies Radler</t>
  </si>
  <si>
    <t xml:space="preserve">Gin</t>
  </si>
  <si>
    <t xml:space="preserve">Einheit</t>
  </si>
  <si>
    <t xml:space="preserve">Vodka </t>
  </si>
  <si>
    <t xml:space="preserve">Tonic </t>
  </si>
  <si>
    <t xml:space="preserve">Wildberry </t>
  </si>
  <si>
    <t xml:space="preserve">Gingerale </t>
  </si>
  <si>
    <t xml:space="preserve">Crushed Ice kg</t>
  </si>
  <si>
    <t xml:space="preserve">Eiswürfel  kg </t>
  </si>
  <si>
    <t xml:space="preserve">Tee (Kräuter)</t>
  </si>
  <si>
    <t xml:space="preserve">Tee (Frucht)</t>
  </si>
  <si>
    <t xml:space="preserve">Sprudelwasser </t>
  </si>
  <si>
    <t xml:space="preserve">1,5l  </t>
  </si>
  <si>
    <t xml:space="preserve">Wasser </t>
  </si>
  <si>
    <t xml:space="preserve">Sonstige </t>
  </si>
  <si>
    <t xml:space="preserve">Modus</t>
  </si>
  <si>
    <t xml:space="preserve">Anmerkung</t>
  </si>
  <si>
    <t xml:space="preserve">K</t>
  </si>
  <si>
    <t xml:space="preserve">F</t>
  </si>
  <si>
    <t xml:space="preserve">6er</t>
  </si>
  <si>
    <t xml:space="preserve">Verkauf</t>
  </si>
  <si>
    <t xml:space="preserve">Getränkemenge noch offen</t>
  </si>
  <si>
    <t xml:space="preserve">~90% sicher, Menge offen</t>
  </si>
  <si>
    <t xml:space="preserve">Leitungswasser kostenlos</t>
  </si>
  <si>
    <t xml:space="preserve">P</t>
  </si>
  <si>
    <t xml:space="preserve">Gratis</t>
  </si>
  <si>
    <t xml:space="preserve">Tee zum Kuchen, Kaltgetränke</t>
  </si>
  <si>
    <t xml:space="preserve">Vorverkauf; Kasse am Abend nötig</t>
  </si>
  <si>
    <t xml:space="preserve">Verkauf + Gratis</t>
  </si>
  <si>
    <t xml:space="preserve">~600 Einh. inkl. Puffer für Strafbier; Wasser zum Auffüllen Mittelflasche; Bier ggf. Sponsoring (Lößnitz?)</t>
  </si>
  <si>
    <t xml:space="preserve">10x 0,33l Spezi + 10x 0,33l Sprudelwasser (Einzelflaschen für Preise/Prizes)</t>
  </si>
  <si>
    <t xml:space="preserve">Keine Getränke geplant</t>
  </si>
  <si>
    <t xml:space="preserve">Wandern</t>
  </si>
  <si>
    <t xml:space="preserve">Erstis bringen selbst mit; Empfehlung Wasser</t>
  </si>
  <si>
    <t xml:space="preserve">DHSZ zuständig</t>
  </si>
  <si>
    <t xml:space="preserve">Erstis bringen selbst mit</t>
  </si>
  <si>
    <t xml:space="preserve">Offen / n.n.</t>
  </si>
  <si>
    <t xml:space="preserve">Getränke gesamt </t>
  </si>
  <si>
    <t xml:space="preserve">Menge p. VPE </t>
  </si>
  <si>
    <t xml:space="preserve">VPE </t>
  </si>
  <si>
    <t xml:space="preserve">Portionen </t>
  </si>
  <si>
    <t xml:space="preserve">Kasten </t>
  </si>
  <si>
    <t xml:space="preserve">l</t>
  </si>
  <si>
    <t xml:space="preserve">Flasche </t>
  </si>
  <si>
    <t xml:space="preserve">Club - Mate </t>
  </si>
  <si>
    <t xml:space="preserve">Alkfreies Bier/ Radler</t>
  </si>
  <si>
    <t xml:space="preserve">Wasser</t>
  </si>
  <si>
    <t xml:space="preserve">Tee</t>
  </si>
  <si>
    <t xml:space="preserve">Paket </t>
  </si>
  <si>
    <t xml:space="preserve">Beutel </t>
  </si>
  <si>
    <t xml:space="preserve">Gin </t>
  </si>
  <si>
    <t xml:space="preserve">Tonic</t>
  </si>
  <si>
    <t xml:space="preserve">Wildberry</t>
  </si>
  <si>
    <t xml:space="preserve">Eis </t>
  </si>
  <si>
    <t xml:space="preserve">kg </t>
  </si>
  <si>
    <t xml:space="preserve">Finanzierung ESE 2026 </t>
  </si>
  <si>
    <t xml:space="preserve">Ausgaben</t>
  </si>
  <si>
    <t xml:space="preserve">Einkaufsmenge </t>
  </si>
  <si>
    <t xml:space="preserve">Preis pro VPE </t>
  </si>
  <si>
    <t xml:space="preserve">Pfand</t>
  </si>
  <si>
    <t xml:space="preserve">Gesamtpreis </t>
  </si>
  <si>
    <t xml:space="preserve">EK pro Portion</t>
  </si>
  <si>
    <t xml:space="preserve">potenzielle Einnahmen 50%</t>
  </si>
  <si>
    <t xml:space="preserve">potenzielle Einnahmen 75%</t>
  </si>
  <si>
    <t xml:space="preserve">potenzielle Einnahmen 100%</t>
  </si>
  <si>
    <t xml:space="preserve">Haushaltsposten </t>
  </si>
  <si>
    <t xml:space="preserve">Bemerkung/Händler </t>
  </si>
  <si>
    <t xml:space="preserve">VPE</t>
  </si>
  <si>
    <t xml:space="preserve">Menge pro VPE</t>
  </si>
  <si>
    <t xml:space="preserve">Getränke</t>
  </si>
  <si>
    <t xml:space="preserve">Pils (Hoflößnitz) Sponsoring </t>
  </si>
  <si>
    <t xml:space="preserve">Flaschen </t>
  </si>
  <si>
    <t xml:space="preserve">Referat QM / Veranstaltung Erstsemestereinführung (ESE)</t>
  </si>
  <si>
    <t xml:space="preserve">Brauerei?</t>
  </si>
  <si>
    <t xml:space="preserve">Helles (Chiemseer)</t>
  </si>
  <si>
    <t xml:space="preserve">Netto / HFS</t>
  </si>
  <si>
    <t xml:space="preserve">Alkfreies Bier (Feldschlösschen)</t>
  </si>
  <si>
    <t xml:space="preserve">Radler (Feldschlösschen)</t>
  </si>
  <si>
    <t xml:space="preserve">Paulaner Spezi</t>
  </si>
  <si>
    <t xml:space="preserve">HFS</t>
  </si>
  <si>
    <t xml:space="preserve">EKS</t>
  </si>
  <si>
    <t xml:space="preserve">Gartenlimo Grapef</t>
  </si>
  <si>
    <t xml:space="preserve">Gartenlimo Orange </t>
  </si>
  <si>
    <t xml:space="preserve">Gartenlimo Zitr.</t>
  </si>
  <si>
    <t xml:space="preserve">Netto </t>
  </si>
  <si>
    <t xml:space="preserve">Rewe</t>
  </si>
  <si>
    <t xml:space="preserve">Tee Früchte </t>
  </si>
  <si>
    <t xml:space="preserve">Beutel</t>
  </si>
  <si>
    <t xml:space="preserve">Tee Kräuter </t>
  </si>
  <si>
    <t xml:space="preserve">Ausgaben </t>
  </si>
  <si>
    <t xml:space="preserve">Einnahmen potenziell </t>
  </si>
  <si>
    <t xml:space="preserve">Aktivitäten </t>
  </si>
  <si>
    <t xml:space="preserve">Verbrauchsgegenstände</t>
  </si>
  <si>
    <t xml:space="preserve">Salatgurken </t>
  </si>
  <si>
    <t xml:space="preserve">stk</t>
  </si>
  <si>
    <t xml:space="preserve">Minze </t>
  </si>
  <si>
    <t xml:space="preserve">bund</t>
  </si>
  <si>
    <t xml:space="preserve">Beerenmischung </t>
  </si>
  <si>
    <t xml:space="preserve">packungen </t>
  </si>
  <si>
    <t xml:space="preserve">Rohrzucker </t>
  </si>
  <si>
    <t xml:space="preserve">Snacks/Kekse </t>
  </si>
  <si>
    <t xml:space="preserve">Packungen </t>
  </si>
  <si>
    <t xml:space="preserve">stk </t>
  </si>
  <si>
    <t xml:space="preserve">Ersti-Teamchallenge </t>
  </si>
  <si>
    <t xml:space="preserve">Servietten </t>
  </si>
  <si>
    <t xml:space="preserve">Packen</t>
  </si>
  <si>
    <t xml:space="preserve">Stk </t>
  </si>
  <si>
    <t xml:space="preserve">Armbandperlen </t>
  </si>
  <si>
    <t xml:space="preserve">Set </t>
  </si>
  <si>
    <t xml:space="preserve">genug </t>
  </si>
  <si>
    <t xml:space="preserve">Backzutaten </t>
  </si>
  <si>
    <t xml:space="preserve">Stifte Golf</t>
  </si>
  <si>
    <t xml:space="preserve">Kartoffeln </t>
  </si>
  <si>
    <t xml:space="preserve">Acrylfarbe</t>
  </si>
  <si>
    <t xml:space="preserve">set</t>
  </si>
  <si>
    <t xml:space="preserve">packung</t>
  </si>
  <si>
    <t xml:space="preserve">Farbpapier Braun </t>
  </si>
  <si>
    <t xml:space="preserve">Farbpapier Bunt</t>
  </si>
  <si>
    <t xml:space="preserve">Stickgarn schwarz </t>
  </si>
  <si>
    <t xml:space="preserve">set </t>
  </si>
  <si>
    <t xml:space="preserve">Stickgarn weiß</t>
  </si>
  <si>
    <t xml:space="preserve">Stickvlies </t>
  </si>
  <si>
    <t xml:space="preserve">Geschenktüten </t>
  </si>
  <si>
    <t xml:space="preserve">Alle</t>
  </si>
  <si>
    <t xml:space="preserve">Panzerband </t>
  </si>
  <si>
    <t xml:space="preserve">r</t>
  </si>
  <si>
    <t xml:space="preserve">Referat Organisation </t>
  </si>
  <si>
    <t xml:space="preserve">Kreppband </t>
  </si>
  <si>
    <t xml:space="preserve">Müllsäcke </t>
  </si>
  <si>
    <t xml:space="preserve">Zwischensumme Verbrauchsgegenstände</t>
  </si>
  <si>
    <t xml:space="preserve">Inventarzuwachs</t>
  </si>
  <si>
    <t xml:space="preserve">Laserpointer </t>
  </si>
  <si>
    <t xml:space="preserve">Bälle (Handball)</t>
  </si>
  <si>
    <t xml:space="preserve">Seil 10m</t>
  </si>
  <si>
    <t xml:space="preserve">Pfeifen </t>
  </si>
  <si>
    <t xml:space="preserve">Messer klein</t>
  </si>
  <si>
    <t xml:space="preserve">Stk</t>
  </si>
  <si>
    <t xml:space="preserve">Stickrahmen </t>
  </si>
  <si>
    <t xml:space="preserve">Pinsel </t>
  </si>
  <si>
    <t xml:space="preserve">Zwischensumme Inventarzuwachs</t>
  </si>
  <si>
    <t xml:space="preserve">Aktivitäten gesamt </t>
  </si>
  <si>
    <t xml:space="preserve">Preise</t>
  </si>
  <si>
    <t xml:space="preserve">Katjes </t>
  </si>
  <si>
    <t xml:space="preserve">tüten </t>
  </si>
  <si>
    <t xml:space="preserve">tüte</t>
  </si>
  <si>
    <t xml:space="preserve">Kneipenquiz + Minigolf </t>
  </si>
  <si>
    <t xml:space="preserve">Partymix </t>
  </si>
  <si>
    <t xml:space="preserve">Seifenblasen </t>
  </si>
  <si>
    <t xml:space="preserve">Urkunde </t>
  </si>
  <si>
    <t xml:space="preserve">Preise Gesamt </t>
  </si>
  <si>
    <t xml:space="preserve">Puffer </t>
  </si>
  <si>
    <t xml:space="preserve">Kann sein, dass wir noch was brauchen, aber denke nicht </t>
  </si>
  <si>
    <t xml:space="preserve">Puffer gesamt </t>
  </si>
  <si>
    <t xml:space="preserve">Erwartete Ausgaben, Einnahmen</t>
  </si>
  <si>
    <t xml:space="preserve">Ausgaben - Gesamt: </t>
  </si>
  <si>
    <t xml:space="preserve">Einnahmen aus Verkauf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</si>
</sst>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\-mmm"/>
    <numFmt numFmtId="166" formatCode="General"/>
    <numFmt numFmtId="167" formatCode="0.00"/>
    <numFmt numFmtId="168" formatCode="#,##0.00&quot; €&quot;"/>
    <numFmt numFmtId="169" formatCode="_-* #,##0.00&quot; €&quot;_-;\-* #,##0.00&quot; €&quot;_-;_-* \-??&quot; €&quot;_-;_-@_-"/>
  </numFmts>
  <fonts count="28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ptos Narrow"/>
      <family val="2"/>
      <charset val="1"/>
    </font>
    <font>
      <sz val="10"/>
      <name val="Arial"/>
      <family val="2"/>
      <charset val="1"/>
    </font>
    <font>
      <b val="true"/>
      <sz val="14"/>
      <color rgb="FFA6A6A6"/>
      <name val="Aptos Narrow"/>
      <family val="2"/>
      <charset val="1"/>
    </font>
    <font>
      <sz val="10"/>
      <color rgb="FFA6A6A6"/>
      <name val="Arial"/>
      <family val="2"/>
      <charset val="1"/>
    </font>
    <font>
      <sz val="11"/>
      <color rgb="FFA6A6A6"/>
      <name val="Aptos Narrow"/>
      <family val="2"/>
      <charset val="1"/>
    </font>
    <font>
      <b val="true"/>
      <sz val="11"/>
      <color rgb="FF000000"/>
      <name val="Aptos Narrow"/>
      <family val="2"/>
      <charset val="1"/>
    </font>
    <font>
      <b val="true"/>
      <sz val="12"/>
      <color rgb="FF000000"/>
      <name val="Aptos Narrow"/>
      <family val="2"/>
      <charset val="1"/>
    </font>
    <font>
      <b val="true"/>
      <sz val="11"/>
      <name val="Aptos Narrow"/>
      <family val="2"/>
      <charset val="1"/>
    </font>
    <font>
      <b val="true"/>
      <sz val="11"/>
      <color rgb="FF7D4F00"/>
      <name val="Aptos Narrow"/>
      <family val="2"/>
      <charset val="1"/>
    </font>
    <font>
      <b val="true"/>
      <sz val="11"/>
      <color rgb="FF17375E"/>
      <name val="Aptos Narrow"/>
      <family val="2"/>
      <charset val="1"/>
    </font>
    <font>
      <b val="true"/>
      <sz val="11"/>
      <color rgb="FF1E5631"/>
      <name val="Aptos Narrow"/>
      <family val="2"/>
      <charset val="1"/>
    </font>
    <font>
      <b val="true"/>
      <sz val="11"/>
      <color rgb="FF7B3600"/>
      <name val="Aptos Narrow"/>
      <family val="2"/>
      <charset val="1"/>
    </font>
    <font>
      <b val="true"/>
      <sz val="11"/>
      <color rgb="FF833C00"/>
      <name val="Aptos Narrow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Aptos Narrow"/>
      <family val="2"/>
      <charset val="1"/>
    </font>
    <font>
      <sz val="9"/>
      <color rgb="FF000000"/>
      <name val="Aptos Narrow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1"/>
      <name val="Calibri"/>
      <family val="2"/>
      <charset val="1"/>
    </font>
    <font>
      <b val="true"/>
      <sz val="11"/>
      <color rgb="FF000000"/>
      <name val="Aptos Narrow"/>
      <family val="0"/>
      <charset val="1"/>
    </font>
    <font>
      <u val="single"/>
      <sz val="11"/>
      <color rgb="FF467886"/>
      <name val="Aptos Narrow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A6CAEC"/>
        <bgColor rgb="FFBFBFBF"/>
      </patternFill>
    </fill>
    <fill>
      <patternFill patternType="solid">
        <fgColor rgb="FFDCEAF7"/>
        <bgColor rgb="FFDAEEF3"/>
      </patternFill>
    </fill>
    <fill>
      <patternFill patternType="solid">
        <fgColor rgb="FFD9D9D9"/>
        <bgColor rgb="FFD1D1D1"/>
      </patternFill>
    </fill>
    <fill>
      <patternFill patternType="solid">
        <fgColor rgb="FFFFF2CC"/>
        <bgColor rgb="FFFCE4D6"/>
      </patternFill>
    </fill>
    <fill>
      <patternFill patternType="solid">
        <fgColor rgb="FFDAEEF3"/>
        <bgColor rgb="FFDCEAF7"/>
      </patternFill>
    </fill>
    <fill>
      <patternFill patternType="solid">
        <fgColor rgb="FFE2EFDA"/>
        <bgColor rgb="FFDAF2D0"/>
      </patternFill>
    </fill>
    <fill>
      <patternFill patternType="solid">
        <fgColor rgb="FFF2DCDB"/>
        <bgColor rgb="FFFBE2D5"/>
      </patternFill>
    </fill>
    <fill>
      <patternFill patternType="solid">
        <fgColor rgb="FFFCE4D6"/>
        <bgColor rgb="FFFBE3D6"/>
      </patternFill>
    </fill>
    <fill>
      <patternFill patternType="solid">
        <fgColor rgb="FFC1E5F5"/>
        <bgColor rgb="FFDCEAF7"/>
      </patternFill>
    </fill>
    <fill>
      <patternFill patternType="solid">
        <fgColor rgb="FFF6C6AD"/>
        <bgColor rgb="FFF2DCDB"/>
      </patternFill>
    </fill>
    <fill>
      <patternFill patternType="solid">
        <fgColor rgb="FFE59EDD"/>
        <bgColor rgb="FFBFBFBF"/>
      </patternFill>
    </fill>
    <fill>
      <patternFill patternType="solid">
        <fgColor rgb="FFC2F1C8"/>
        <bgColor rgb="FFD9F2D0"/>
      </patternFill>
    </fill>
    <fill>
      <patternFill patternType="solid">
        <fgColor rgb="FFF0F6FF"/>
        <bgColor rgb="FFF2F2F2"/>
      </patternFill>
    </fill>
    <fill>
      <patternFill patternType="solid">
        <fgColor rgb="FFFFFFFF"/>
        <bgColor rgb="FFF0F6FF"/>
      </patternFill>
    </fill>
    <fill>
      <patternFill patternType="solid">
        <fgColor rgb="FFD1D1D1"/>
        <bgColor rgb="FFD9D9D9"/>
      </patternFill>
    </fill>
    <fill>
      <patternFill patternType="solid">
        <fgColor rgb="FFBFBFBF"/>
        <bgColor rgb="FFD1D1D1"/>
      </patternFill>
    </fill>
    <fill>
      <patternFill patternType="solid">
        <fgColor rgb="FFFFC000"/>
        <bgColor rgb="FFF6C6AD"/>
      </patternFill>
    </fill>
    <fill>
      <patternFill patternType="solid">
        <fgColor rgb="FFD9F2D0"/>
        <bgColor rgb="FFDAF2D0"/>
      </patternFill>
    </fill>
    <fill>
      <patternFill patternType="solid">
        <fgColor rgb="FFF2F2F2"/>
        <bgColor rgb="FFF0F6FF"/>
      </patternFill>
    </fill>
    <fill>
      <patternFill patternType="solid">
        <fgColor rgb="FFFBE2D5"/>
        <bgColor rgb="FFFBE3D6"/>
      </patternFill>
    </fill>
    <fill>
      <patternFill patternType="solid">
        <fgColor rgb="FFFBE3D6"/>
        <bgColor rgb="FFFBE2D5"/>
      </patternFill>
    </fill>
    <fill>
      <patternFill patternType="solid">
        <fgColor rgb="FFDAF2D0"/>
        <bgColor rgb="FFD9F2D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AAAAAA"/>
      </left>
      <right style="thin">
        <color rgb="FFAAAAAA"/>
      </right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9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1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11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1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1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1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14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4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15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5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14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6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1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17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18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5" fillId="18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18" borderId="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8" borderId="5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18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11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11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19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19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16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16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2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1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1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26" fillId="21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6" fillId="23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1" borderId="1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1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26" fillId="21" borderId="1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26" fillId="2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6" fillId="2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9" fillId="11" borderId="2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19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1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11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11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16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11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11" borderId="1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8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8" fillId="19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8" fillId="19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8" fillId="19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DAF2D0"/>
      <rgbColor rgb="FFFF00FF"/>
      <rgbColor rgb="FFF0F6FF"/>
      <rgbColor rgb="FF800000"/>
      <rgbColor rgb="FF008000"/>
      <rgbColor rgb="FF000080"/>
      <rgbColor rgb="FF7D4F00"/>
      <rgbColor rgb="FF800080"/>
      <rgbColor rgb="FF008080"/>
      <rgbColor rgb="FFBFBFBF"/>
      <rgbColor rgb="FFFBE3D6"/>
      <rgbColor rgb="FFAAAAAA"/>
      <rgbColor rgb="FF7B3600"/>
      <rgbColor rgb="FFFFF2CC"/>
      <rgbColor rgb="FFDAEEF3"/>
      <rgbColor rgb="FF660066"/>
      <rgbColor rgb="FFF2DCDB"/>
      <rgbColor rgb="FF0066CC"/>
      <rgbColor rgb="FFD1D1D1"/>
      <rgbColor rgb="FF000080"/>
      <rgbColor rgb="FFFF00FF"/>
      <rgbColor rgb="FFD9F2D0"/>
      <rgbColor rgb="FFF2F2F2"/>
      <rgbColor rgb="FF800080"/>
      <rgbColor rgb="FF800000"/>
      <rgbColor rgb="FF008080"/>
      <rgbColor rgb="FF0000FF"/>
      <rgbColor rgb="FF00CCFF"/>
      <rgbColor rgb="FFDCEAF7"/>
      <rgbColor rgb="FFC2F1C8"/>
      <rgbColor rgb="FFFCE4D6"/>
      <rgbColor rgb="FFA6CAEC"/>
      <rgbColor rgb="FFE59EDD"/>
      <rgbColor rgb="FFD9D9D9"/>
      <rgbColor rgb="FFF6C6AD"/>
      <rgbColor rgb="FF3366FF"/>
      <rgbColor rgb="FFC1E5F5"/>
      <rgbColor rgb="FFE2EFDA"/>
      <rgbColor rgb="FFFFC000"/>
      <rgbColor rgb="FFFBE2D5"/>
      <rgbColor rgb="FFFF6600"/>
      <rgbColor rgb="FF467886"/>
      <rgbColor rgb="FFA6A6A6"/>
      <rgbColor rgb="FF17375E"/>
      <rgbColor rgb="FF339966"/>
      <rgbColor rgb="FF003300"/>
      <rgbColor rgb="FF333300"/>
      <rgbColor rgb="FF833C00"/>
      <rgbColor rgb="FF993366"/>
      <rgbColor rgb="FF333399"/>
      <rgbColor rgb="FF1E56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ebextensions/taskpanes.xml><?xml version="1.0" encoding="utf-8"?>
<wetp:taskpanes xmlns:wetp="http://schemas.microsoft.com/office/webextensions/taskpanes/2010/11">
  <wetp:taskpane dockstate="right" visibility="0" width="1456" row="4">
    <wetp:webextensionref xmlns:r="http://schemas.openxmlformats.org/officeDocument/2006/relationships" r:id="rId1"/>
  </wetp:taskpane>
</wetp:taskpane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amazon.de/York-Sp&#252;lschwamm-Reinigungsschwamm-Topfreiniger-St&#252;ck/dp/B01N4M70D1/ref=sr_1_10?__mk_de_DE=&#197;M&#197;&#381;&#213;&#209;&amp;crid=37FAZO7S1WA2P&amp;dib=eyJ2IjoiMSJ9.PBylPU0g7oFRBR6w5hbXzY02TJGGIMP3iqmwgnZbJfhjT_zE2S-TNCe97ggOEQHDsKwQH7pFk9VjeVlCS-0u3u9KfsIjDfjpJ_q" TargetMode="External"/><Relationship Id="rId2" Type="http://schemas.openxmlformats.org/officeDocument/2006/relationships/hyperlink" Target="https://www.amazon.de/Tork-Advanced-Servietten-2-lagig-wei&#223;/dp/B01N7LG7RL/ref=sr_1_7?crid=2PQSFMIHNKUB3&amp;dib=eyJ2IjoiMSJ9.Ug0Yk3xvMqJUWwo0BOVKZHPbQgUhESVNyXV1Y7biboUKOHmYzkYpAi2JlBJnzV0iY2owpjBcHQN7r0ewRkByNBQNWY33gF8XBkNq-Dxjffh9zYvMKWDnDW175c2ax4ADM1fzsP" TargetMode="External"/><Relationship Id="rId3" Type="http://schemas.openxmlformats.org/officeDocument/2006/relationships/hyperlink" Target="https://www.amazon.de/WHCPCYO-Buchstaben-Weihnachten-Halsketten-Schmuckherstellungs/dp/B0DJWSFCFQ/ref=sr_1_4_sspa?__mk_de_DE=&#197;M&#197;&#381;&#213;&#209;&amp;crid=A1VS3L8KIT6O&amp;dib=eyJ2IjoiMSJ9.D9e3jKPxME_EjwwESIrd07gMAXxTP-dlchFY5Lq9CqAriLI9iEjxbvilDaGJt7OCXnQww2V5wZV0ywkYQBo6jHtF" TargetMode="External"/><Relationship Id="rId4" Type="http://schemas.openxmlformats.org/officeDocument/2006/relationships/hyperlink" Target="https://www.amazon.de/QoTang-Golfschl&#228;ger-Kugelschreiber-Geschenke-Dekorationen/dp/B0FNZNGGXH" TargetMode="External"/><Relationship Id="rId5" Type="http://schemas.openxmlformats.org/officeDocument/2006/relationships/hyperlink" Target="https://www.amazon.de/TMOL-Acrylfarben-K&#252;nstlerbedarf-ungiftige-Acrylfarbe/dp/B0GQ7FJGXW/ref=sr_1_2_sspa?adgrpid=189746103753&amp;dib=eyJ2IjoiMSJ9.uXEevy90-O90RUHPIVumh2NJmNxr1-gUsRd2ea93k898smJO4J3UyzEKcICbWnmDJSHf_qa2bE4A_qPNVzATDee_kK7uAY1ccuII1oRpiRzPnsWo" TargetMode="External"/><Relationship Id="rId6" Type="http://schemas.openxmlformats.org/officeDocument/2006/relationships/hyperlink" Target="https://www.amazon.de/-/en/PAKNOR-44-Brown-Wrapping-Crafts/dp/B0955TX876/ref=sr_1_4?c=ts&amp;dib=eyJ2IjoiMSJ9.zZpjO5JgBB7DGH38u1Jq1l6mjZtfavRN9mBcRF20MgNP7Wt8LhU5yxDNd_ixVtE0MiL90fHCRcNBkp1eVhtbvpMyJDdZP4M23vnI3ysLryxK15ePzMNb5PLR3Zc3EykYDHw2feXyZxYSqnDspg8lz" TargetMode="External"/><Relationship Id="rId7" Type="http://schemas.openxmlformats.org/officeDocument/2006/relationships/hyperlink" Target="https://www.amazon.de/Ton-Papier-Blatt-Druckerpapier-Natur-Sonne/dp/B08NMWF1HP/ref=sxin_15_pa_sp_search_thematic_sspa?__mk_de_DE=&#197;M&#197;&#381;&#213;&#209;&amp;content-id=amzn1.sym.b72d3874-c99d-4a3e-8060-0b1080d266f5%3Aamzn1.sym.b72d3874-c99d-4a3e-8060-0b1080d266f5&amp;crid=27WJS1G" TargetMode="External"/><Relationship Id="rId8" Type="http://schemas.openxmlformats.org/officeDocument/2006/relationships/hyperlink" Target="https://www.amazon.de/OfficeTree-Tonpapier-Bunt-Silberb&#246;gen-Bastelpapier/dp/B07VYM63NK/ref=sr_1_21?__mk_de_DE=&#197;M&#197;&#381;&#213;&#209;&amp;crid=KPF1ANZSEPJ7&amp;dib=eyJ2IjoiMSJ9.wavzUAYJnjPPxICCj2gF88ELKSm7wmUoYAqhFuF-l0ClzKjaY8AbQnjdeVqsAdWEcCLGACiI2V-ARSbxQ9ulIXNh1kSrqleGq3UdDgO" TargetMode="External"/><Relationship Id="rId9" Type="http://schemas.openxmlformats.org/officeDocument/2006/relationships/hyperlink" Target="https://www.amazon.de/Stickgarn-Baumwolle-Embroidery-Stickerei-Kreuzstich/dp/B0CLJCWZ5F?dib=eyJ2IjoiMSJ9.VimP28xn8gSXJFPWhWhsnE3qKYCUQmFhGWHWSRpOTlkpYM1tR_EFC2XxVag0CLbRFCbrLvwl65tmvAxOJdu8hyfDdsVIQNVw-6C3a7pgwZiJfMZd9XIpaPBAE12GhkHn7CCmCWSeiIxi6evqFmTE9B" TargetMode="External"/><Relationship Id="rId10" Type="http://schemas.openxmlformats.org/officeDocument/2006/relationships/hyperlink" Target="https://www.amazon.de/Stickgarne-Embroidery-Stickseide-Freundschaftsb&#228;nder-Stickereien/dp/B0CF1Q8NTD?dib=eyJ2IjoiMSJ9.VimP28xn8gSXJFPWhWhsnE3qKYCUQmFhGWHWSRpOTlkpYM1tR_EFC2XxVag0CLbRFCbrLvwl65tmvAxOJdu8hyfDdsVIQNVw-6C3a7pgwZiJfMZd9XIpaPBAE12GhkHn7CCmCWSei" TargetMode="External"/><Relationship Id="rId11" Type="http://schemas.openxmlformats.org/officeDocument/2006/relationships/hyperlink" Target="https://www.amazon.de/Stickgarn-Strickgarn-Kreuzstich-Freundschaftsarmb&#228;nder-Stickarbeiten/dp/B0F9YS138C/ref=sr_1_2_sspa?__mk_de_DE=&#197;M&#197;&#381;&#213;&#209;&amp;crid=1X44KTWUO8SFP&amp;dib=eyJ2IjoiMSJ9._7LJ1gYxXErYoniVJyKnEKFQUdX8akDx8ByqYI00-rkKMVCoCQ-GVvsVnNf1dgryhoWFgv8JU-g7o3dY" TargetMode="External"/><Relationship Id="rId12" Type="http://schemas.openxmlformats.org/officeDocument/2006/relationships/hyperlink" Target="https://www.amazon.de/Siumir-Selbstklebende-Wasserl&#246;sliches-Zeichenstabilisator-Maschinenstickereien/dp/B0DP6SGGP8?crid=2RRGSY650GDJW&amp;dib=eyJ2IjoiMSJ9.H962motSlOS-pg-7ENYsTZ0-4SlSCZX2yJIczXu6LXfUW6w93Gq2B7L915m-ZUTJZjNYrxi1sKrWeOHYQX_qNgJk2MvqGNRPdXbi-cvP" TargetMode="External"/><Relationship Id="rId13" Type="http://schemas.openxmlformats.org/officeDocument/2006/relationships/hyperlink" Target="https://www.amazon.de/HAUSPROFI-Papiert&#252;ten-Geschenkt&#252;ten-Kraftpapiert&#252;ten-Verpackungen/dp/B0FK26PBTW/ref=sr_1_6?__mk_de_DE=&#197;M&#197;&#381;&#213;&#209;&amp;crid=3CV5SNKLLMJ77&amp;dib=eyJ2IjoiMSJ9.z6MDSugF4pGTDa05xFbWaiqfVu8abtFxDXOz6NtB5Su9MFhdwO1HI86YOgQ0qgGngZckFH6-VPu-azhhxx_pKl5F" TargetMode="External"/><Relationship Id="rId14" Type="http://schemas.openxmlformats.org/officeDocument/2006/relationships/hyperlink" Target="https://www.amazon.de/ZWERKZEUG-Panzertape-Gewebeband-wasserfest-Panzerband/dp/B0CW634R4B/ref=sr_1_9?__mk_de_DE=&#197;M&#197;&#381;&#213;&#209;&amp;crid=ERYWECQAZ2WS&amp;dib=eyJ2IjoiMSJ9.yleJKG7HS5Nl1VM5ZistcT1m2KztbWFgIGkM207LtLz_2SZT4CzBHEL_To3VLDpP7wE6seImkP2GfMqbwdujj0TMq2J70lQTjENl-" TargetMode="External"/><Relationship Id="rId15" Type="http://schemas.openxmlformats.org/officeDocument/2006/relationships/hyperlink" Target="https://www.amazon.de/Scley-Abdeckband-Kreppband-Malerband-Malerkrepp/dp/B08P69YCYM/ref=sr_1_9?__mk_de_DE=&#197;M&#197;&#381;&#213;&#209;&amp;crid=2JX2CNJTAQ1M5&amp;dib=eyJ2IjoiMSJ9.Kg-cp-PS6hGyIK26fYcChkddh1UANpi3HFqSZX0PYLeeOhiYxZ62ALtT8-9uVqt1jhyWzD18u0RjDUCdO2KAhg3wlbYqulmTy9ZhA-fOnX" TargetMode="External"/><Relationship Id="rId16" Type="http://schemas.openxmlformats.org/officeDocument/2006/relationships/hyperlink" Target="https://www.amazon.de/Sustainable-People-Recycling-M&#252;lls&#228;cke-120L/dp/B0G56H6BCM/ref=sr_1_17?__mk_de_DE=&#197;M&#197;&#381;&#213;&#209;&amp;crid=8SYDS49KEXN2&amp;dib=eyJ2IjoiMSJ9.WQovJ81RdNlE9Ri5OpiTg0GG6wxEasK9F1qaXDy-mnInrBF2wuucNsvq2aUbBwSDMv32qj_ac8VYjqDL_pgTF0BXMcQs4C8w19O6ZZdDsoCPCp" TargetMode="External"/><Relationship Id="rId17" Type="http://schemas.openxmlformats.org/officeDocument/2006/relationships/hyperlink" Target="https://www.amazon.de/elzle-Pr&#228;sentations-Fernbedienung-Fernbedienung-USB-Empf&#228;nger-Lautst&#228;rkesteuerung/dp/B0FP2B6LKN/ref=sr_1_4_sspa?__mk_de_DE=&#197;M&#197;&#381;&#213;&#209;&amp;crid=1X0GAKAK5E6BW&amp;dib=eyJ2IjoiMSJ9.TFEdJtcPjhCdtx3lQB4bYn80QrE_MadgntJwbzf02h9zWHPqCrnjVHXiJ-4kfzOgwdT" TargetMode="External"/><Relationship Id="rId18" Type="http://schemas.openxmlformats.org/officeDocument/2006/relationships/hyperlink" Target="https://www.amazon.de/Premium-Edelstahl-Cocktail-St&#246;&#223;el-Cocktail-Liebhaber/dp/B0DLBB8Z4C/ref=sr_1_7?__mk_de_DE=&#197;M&#197;&#381;&#213;&#209;&amp;crid=1JUXJ93YTSJ9J&amp;dib=eyJ2IjoiMSJ9.ZXIfbFND_ui_9q7ufvBLOrOtSSUcmjxK4O9XheivpqrDC3BOXt37CysSTXucPhu9nRQxMIlmaex7UVTKoG9Dqk91wcJdaYhyXbMsP" TargetMode="External"/><Relationship Id="rId19" Type="http://schemas.openxmlformats.org/officeDocument/2006/relationships/hyperlink" Target="https://www.amazon.de/Edelstahl-Messbecher-Doppelmass-Skalierung-Flaschenausgie&#223;ern/dp/B0DG2G6X2C/ref=dp_prsubs_d_sccl_1/261-5950538-6195433?pd_rd_w=oHFLJ&amp;content-id=amzn1.sym.2e8dcb98-9bd5-47fb-a474-d6afe95ca8db&amp;pf_rd_p=2e8dcb98-9bd5-47fb-a474-d6afe95ca8" TargetMode="External"/><Relationship Id="rId20" Type="http://schemas.openxmlformats.org/officeDocument/2006/relationships/hyperlink" Target="https://www.amazon.de/HEAD-575004-1-4B-CHAMPIONSHIP/dp/B000W8G4JG/ref=asc_df_B000W8G4JG?mcid=c045bb007fac32318773f8ddd69ca4f2&amp;th=1&amp;tag=googshopde-21&amp;linkCode=df0&amp;hvadid=696254966785&amp;hvpos=&amp;hvnetw=g&amp;hvrand=5585326347152287396&amp;hvpone=&amp;hvptwo=&amp;hvqmt=&amp;hvdev=c" TargetMode="External"/><Relationship Id="rId21" Type="http://schemas.openxmlformats.org/officeDocument/2006/relationships/hyperlink" Target="https://www.decathlon.de/p/kinder-handball-einsteiger-grosse-00-h100-soft-pvc-grun/360788/c192m8926526" TargetMode="External"/><Relationship Id="rId22" Type="http://schemas.openxmlformats.org/officeDocument/2006/relationships/hyperlink" Target="https://www.amazon.de/BGS-80806-Kunststoff-Seil-Allzweckseil-gr&#252;n/dp/B0DT133P46/ref=sr_1_8?adgrpid=190735755773&amp;dib=eyJ2IjoiMSJ9.El73PZdB04iXPlSKlzNGa82SVoywTEc03e1Z7Rw1s5XJLHaQLW6Eoy76-fpJLlUDv5HgV5oOoPevenfzxOoZywFf-AW9xe6c1Bngt7Muga_8x4xP1bl222772H4jh4" TargetMode="External"/><Relationship Id="rId23" Type="http://schemas.openxmlformats.org/officeDocument/2006/relationships/hyperlink" Target="https://www.amazon.de/HARRA-HOME-Sportunterricht-Schiedsrichter-Trillerpfeife/dp/B0DK3HLXHM/ref=sr_1_2_sspa?adgrpid=193978576491&amp;dib=eyJ2IjoiMSJ9.M1rVsC9mo5tGvZsMWUVLo7-hO68nQ52G_MbLb08wOtl9pOqx_OufTGBsb5KjvRaIW9G-tv_dt8A5LZPUxkRnloTY15Wmeo6_1kvFsCuqGIdGf" TargetMode="External"/><Relationship Id="rId24" Type="http://schemas.openxmlformats.org/officeDocument/2006/relationships/hyperlink" Target="https://www.amazon.de/Schwertkrone-Sch&#228;lmesser-K&#252;chenmesser-Obstmesser-Klingenschutz/dp/B0C2Z61VJZ/ref=sr_1_3_sspa?adgrpid=189017311820&amp;dib=eyJ2IjoiMSJ9.2p15lGG5JKYOij1ndlYYPxc4_p2DbXcHEmmnBH81rX8OgpjqtPvJV7BcqXUkf_ZsjkUMT8LFp1pH_kGSIkaNH3jCxmq7jSEfZNK1sj" TargetMode="External"/><Relationship Id="rId25" Type="http://schemas.openxmlformats.org/officeDocument/2006/relationships/hyperlink" Target="https://www.amazon.de/JMIATRY-Stickrahmen-Kreuzstich-Stickerei-Handwerk/dp/B0D83TFDF6?__mk_de_DE=&#197;M&#197;&#381;&#213;&#209;&amp;crid=QPZI4BGYPB5F&amp;dib=eyJ2IjoiMSJ9.bjru9tG6nAkFS1_nFI7-5UQAEZy9XF22HIhjPpXv2v3bmTY-JQKcKYP0ZRwhyB5vAhZxhkWRV7gVWkLoHEI5kH4YIe8rfGeemfT9RtiCX9kxXhRh45yx" TargetMode="External"/><Relationship Id="rId26" Type="http://schemas.openxmlformats.org/officeDocument/2006/relationships/hyperlink" Target="https://www.amazon.de/Redamancy-N&#228;hnadeln-Sticknadeln-Aufbewahrungsrohr-Webarbeit/dp/B09FZBNJ89/ref=sr_1_2_sspa?__mk_de_DE=&#197;M&#197;&#381;&#213;&#209;&amp;crid=1V7XSE7S326DP&amp;dib=eyJ2IjoiMSJ9.hhSzLsd7ZgVgd6u8T0-OxZxrvN-dDT72q4FiPYiVTV6gRktOECBl6gUwbp8PNK6ELTZr6aqMRuVeeWoBZYO_EVuFE" TargetMode="External"/><Relationship Id="rId27" Type="http://schemas.openxmlformats.org/officeDocument/2006/relationships/hyperlink" Target="https://www.amazon.de/Prasacco-K&#252;nstlerpinsel-Leinwand-Liebhaber-Erwachsene/dp/B0CQK3MBN4/ref=sr_1_57?__mk_de_DE=&#197;M&#197;&#381;&#213;&#209;&amp;crid=1G98SERY39N4M&amp;dib=eyJ2IjoiMSJ9.VtxO1tPMYo_IOV4kjhICzilDwb7_Z6uPi9q_qy_YJSl-goOrd63wLY4yT4vChuxk_nF10OoNjSIUMh3HERHrKvIQu-Is3q7Q0mh" TargetMode="External"/><Relationship Id="rId28" Type="http://schemas.openxmlformats.org/officeDocument/2006/relationships/hyperlink" Target="https://www.amazon.de/ZHEGE-Vorh&#228;ngeschloss-Vorhangschloss-Kombinationsschloss-Vorh&#228;ngeschlo&#223;/dp/B0BLNB31BN/ref=sr_1_6?__mk_de_DE=&#197;M&#197;&#381;&#213;&#209;&amp;crid=3P57PRISDVTBL&amp;dib=eyJ2IjoiMSJ9.-hmXFZYjIQ-gIpxPPyp_unefrQqHytoE_3w7_bv9YXRbWdWtVU00VuvJOolJqhYRNwvsrD0wRwPJFRrdG5" TargetMode="External"/><Relationship Id="rId29" Type="http://schemas.openxmlformats.org/officeDocument/2006/relationships/hyperlink" Target="https://www.amazon.de/Beckys-Party-Mix-St&#252;ck-500g/dp/B0CZXV9T3D?__mk_de_DE=&#197;M&#197;&#381;&#213;&#209;&amp;crid=1O94G4FYQTCJ&amp;dib=eyJ2IjoiMSJ9.Gp6SgGcTzu8T9kKySKOjnZZmT5m6ghU5gWsdz0SCV-jdbii44d9KNqgHiWOR-z5mBQw1PIoIlmxLSKI-MlAkIxOM5R-rwgK7Xl81EZArt_DzFSDaQKb-CXNH8JdPQ1az76JyHLboG1" TargetMode="External"/><Relationship Id="rId30" Type="http://schemas.openxmlformats.org/officeDocument/2006/relationships/hyperlink" Target="https://www.amazon.de/Beckys-Party-Mix-St&#252;ck-500g/dp/B0CZXV9T3D?__mk_de_DE=&#197;M&#197;&#381;&#213;&#209;&amp;crid=1O94G4FYQTCJ&amp;dib=eyJ2IjoiMSJ9.Gp6SgGcTzu8T9kKySKOjnZZmT5m6ghU5gWsdz0SCV-jdbii44d9KNqgHiWOR-z5mBQw1PIoIlmxLSKI-MlAkIxOM5R-rwgK7Xl81EZArt_DzFSDaQKb-CXNH8JdPQ1az76JyHLboG1" TargetMode="External"/><Relationship Id="rId31" Type="http://schemas.openxmlformats.org/officeDocument/2006/relationships/hyperlink" Target="https://www.spezis-online.de/preislist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45" activeCellId="0" sqref="E45"/>
    </sheetView>
  </sheetViews>
  <sheetFormatPr defaultColWidth="10.59765625" defaultRowHeight="14.25" zeroHeight="false" outlineLevelRow="0" outlineLevelCol="0"/>
  <cols>
    <col collapsed="false" customWidth="true" hidden="false" outlineLevel="0" max="1" min="1" style="1" width="33.87"/>
    <col collapsed="false" customWidth="true" hidden="false" outlineLevel="0" max="2" min="2" style="1" width="29.26"/>
    <col collapsed="false" customWidth="true" hidden="false" outlineLevel="0" max="3" min="3" style="1" width="40.13"/>
    <col collapsed="false" customWidth="true" hidden="false" outlineLevel="0" max="4" min="4" style="1" width="29.26"/>
    <col collapsed="false" customWidth="true" hidden="false" outlineLevel="0" max="5" min="5" style="1" width="46.4"/>
    <col collapsed="false" customWidth="true" hidden="false" outlineLevel="0" max="6" min="6" style="1" width="33.26"/>
    <col collapsed="false" customWidth="true" hidden="false" outlineLevel="0" max="7" min="7" style="1" width="68"/>
    <col collapsed="false" customWidth="true" hidden="false" outlineLevel="0" max="8" min="8" style="1" width="64"/>
  </cols>
  <sheetData>
    <row r="1" customFormat="false" ht="26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29.25" hidden="false" customHeight="true" outlineLevel="0" collapsed="false">
      <c r="A2" s="3" t="s">
        <v>8</v>
      </c>
      <c r="B2" s="3"/>
      <c r="C2" s="3"/>
      <c r="D2" s="3"/>
      <c r="E2" s="3"/>
      <c r="F2" s="3"/>
      <c r="G2" s="3"/>
      <c r="H2" s="3"/>
      <c r="J2" s="4"/>
    </row>
    <row r="3" customFormat="false" ht="60.75" hidden="false" customHeight="true" outlineLevel="0" collapsed="false">
      <c r="A3" s="5" t="s">
        <v>9</v>
      </c>
      <c r="B3" s="6" t="s">
        <v>10</v>
      </c>
      <c r="C3" s="7" t="s">
        <v>11</v>
      </c>
      <c r="D3" s="5" t="s">
        <v>12</v>
      </c>
      <c r="E3" s="7" t="s">
        <v>13</v>
      </c>
      <c r="F3" s="8" t="s">
        <v>14</v>
      </c>
      <c r="G3" s="7" t="s">
        <v>15</v>
      </c>
      <c r="H3" s="7" t="s">
        <v>16</v>
      </c>
      <c r="J3" s="4"/>
    </row>
    <row r="4" customFormat="false" ht="29.25" hidden="false" customHeight="true" outlineLevel="0" collapsed="false">
      <c r="A4" s="3" t="s">
        <v>17</v>
      </c>
      <c r="B4" s="3"/>
      <c r="C4" s="3"/>
      <c r="D4" s="3"/>
      <c r="E4" s="3"/>
      <c r="F4" s="3"/>
      <c r="G4" s="3"/>
      <c r="H4" s="3"/>
      <c r="J4" s="4"/>
    </row>
    <row r="5" customFormat="false" ht="42.75" hidden="false" customHeight="true" outlineLevel="0" collapsed="false">
      <c r="A5" s="5" t="s">
        <v>18</v>
      </c>
      <c r="B5" s="8" t="s">
        <v>19</v>
      </c>
      <c r="C5" s="7" t="s">
        <v>20</v>
      </c>
      <c r="D5" s="8" t="s">
        <v>19</v>
      </c>
      <c r="E5" s="7" t="s">
        <v>21</v>
      </c>
      <c r="F5" s="8" t="s">
        <v>22</v>
      </c>
      <c r="G5" s="8" t="s">
        <v>19</v>
      </c>
      <c r="H5" s="8" t="s">
        <v>19</v>
      </c>
      <c r="J5" s="4"/>
    </row>
    <row r="6" customFormat="false" ht="29.25" hidden="false" customHeight="true" outlineLevel="0" collapsed="false">
      <c r="A6" s="9" t="s">
        <v>23</v>
      </c>
      <c r="B6" s="9"/>
      <c r="C6" s="9"/>
      <c r="D6" s="9"/>
      <c r="E6" s="9"/>
      <c r="F6" s="9"/>
      <c r="G6" s="9"/>
      <c r="H6" s="9"/>
      <c r="J6" s="4"/>
    </row>
    <row r="7" customFormat="false" ht="60.75" hidden="false" customHeight="true" outlineLevel="0" collapsed="false">
      <c r="A7" s="10" t="s">
        <v>24</v>
      </c>
      <c r="B7" s="11" t="s">
        <v>25</v>
      </c>
      <c r="C7" s="11" t="s">
        <v>25</v>
      </c>
      <c r="D7" s="11" t="s">
        <v>25</v>
      </c>
      <c r="E7" s="11" t="s">
        <v>25</v>
      </c>
      <c r="F7" s="11" t="s">
        <v>25</v>
      </c>
      <c r="G7" s="11" t="s">
        <v>26</v>
      </c>
      <c r="H7" s="11" t="s">
        <v>25</v>
      </c>
      <c r="J7" s="4"/>
    </row>
    <row r="8" customFormat="false" ht="29.25" hidden="false" customHeight="true" outlineLevel="0" collapsed="false">
      <c r="A8" s="3" t="s">
        <v>27</v>
      </c>
      <c r="B8" s="3"/>
      <c r="C8" s="3"/>
      <c r="D8" s="3"/>
      <c r="E8" s="3"/>
      <c r="F8" s="3"/>
      <c r="G8" s="3"/>
      <c r="H8" s="3"/>
      <c r="J8" s="4"/>
    </row>
    <row r="9" customFormat="false" ht="128.25" hidden="false" customHeight="true" outlineLevel="0" collapsed="false">
      <c r="A9" s="5" t="s">
        <v>28</v>
      </c>
      <c r="B9" s="8" t="s">
        <v>29</v>
      </c>
      <c r="C9" s="7" t="s">
        <v>30</v>
      </c>
      <c r="D9" s="5" t="s">
        <v>31</v>
      </c>
      <c r="E9" s="7" t="s">
        <v>32</v>
      </c>
      <c r="F9" s="8" t="n">
        <v>540</v>
      </c>
      <c r="G9" s="5" t="s">
        <v>33</v>
      </c>
      <c r="H9" s="5" t="s">
        <v>34</v>
      </c>
      <c r="J9" s="4"/>
    </row>
    <row r="10" customFormat="false" ht="29.25" hidden="false" customHeight="true" outlineLevel="0" collapsed="false">
      <c r="A10" s="12" t="s">
        <v>35</v>
      </c>
      <c r="B10" s="12"/>
      <c r="C10" s="12"/>
      <c r="D10" s="12"/>
      <c r="E10" s="12"/>
      <c r="F10" s="12"/>
      <c r="G10" s="12"/>
      <c r="H10" s="12"/>
      <c r="J10" s="4"/>
    </row>
    <row r="11" customFormat="false" ht="29.25" hidden="false" customHeight="true" outlineLevel="0" collapsed="false">
      <c r="A11" s="7" t="s">
        <v>36</v>
      </c>
      <c r="B11" s="13" t="s">
        <v>37</v>
      </c>
      <c r="C11" s="13"/>
      <c r="D11" s="13"/>
      <c r="E11" s="13"/>
      <c r="F11" s="13"/>
      <c r="G11" s="13"/>
      <c r="H11" s="13"/>
      <c r="J11" s="4"/>
    </row>
    <row r="12" customFormat="false" ht="60.75" hidden="false" customHeight="true" outlineLevel="0" collapsed="false">
      <c r="A12" s="7"/>
      <c r="B12" s="8" t="s">
        <v>38</v>
      </c>
      <c r="C12" s="7" t="s">
        <v>39</v>
      </c>
      <c r="D12" s="8" t="s">
        <v>19</v>
      </c>
      <c r="E12" s="7" t="s">
        <v>40</v>
      </c>
      <c r="F12" s="8" t="n">
        <v>30</v>
      </c>
      <c r="G12" s="5" t="s">
        <v>41</v>
      </c>
      <c r="H12" s="5" t="s">
        <v>42</v>
      </c>
      <c r="J12" s="4"/>
    </row>
    <row r="13" customFormat="false" ht="29.25" hidden="false" customHeight="true" outlineLevel="0" collapsed="false">
      <c r="A13" s="7"/>
      <c r="B13" s="13" t="s">
        <v>43</v>
      </c>
      <c r="C13" s="13"/>
      <c r="D13" s="13"/>
      <c r="E13" s="13"/>
      <c r="F13" s="13"/>
      <c r="G13" s="13"/>
      <c r="H13" s="13"/>
      <c r="J13" s="4"/>
    </row>
    <row r="14" customFormat="false" ht="60.75" hidden="false" customHeight="true" outlineLevel="0" collapsed="false">
      <c r="A14" s="7"/>
      <c r="B14" s="8" t="s">
        <v>44</v>
      </c>
      <c r="C14" s="7" t="s">
        <v>45</v>
      </c>
      <c r="D14" s="8" t="s">
        <v>19</v>
      </c>
      <c r="E14" s="7" t="s">
        <v>46</v>
      </c>
      <c r="F14" s="7" t="s">
        <v>47</v>
      </c>
      <c r="G14" s="5" t="s">
        <v>41</v>
      </c>
      <c r="H14" s="5" t="s">
        <v>42</v>
      </c>
      <c r="J14" s="4"/>
    </row>
    <row r="15" customFormat="false" ht="29.25" hidden="false" customHeight="true" outlineLevel="0" collapsed="false">
      <c r="A15" s="7"/>
      <c r="B15" s="13" t="s">
        <v>48</v>
      </c>
      <c r="C15" s="13"/>
      <c r="D15" s="13"/>
      <c r="E15" s="13"/>
      <c r="F15" s="13"/>
      <c r="G15" s="13"/>
      <c r="H15" s="13"/>
      <c r="J15" s="4"/>
    </row>
    <row r="16" customFormat="false" ht="60.75" hidden="false" customHeight="true" outlineLevel="0" collapsed="false">
      <c r="A16" s="7"/>
      <c r="B16" s="8" t="s">
        <v>44</v>
      </c>
      <c r="C16" s="7" t="s">
        <v>49</v>
      </c>
      <c r="D16" s="8" t="s">
        <v>19</v>
      </c>
      <c r="E16" s="7" t="s">
        <v>50</v>
      </c>
      <c r="F16" s="7" t="s">
        <v>47</v>
      </c>
      <c r="G16" s="5" t="s">
        <v>41</v>
      </c>
      <c r="H16" s="5" t="s">
        <v>42</v>
      </c>
      <c r="J16" s="4"/>
    </row>
    <row r="17" customFormat="false" ht="29.25" hidden="false" customHeight="true" outlineLevel="0" collapsed="false">
      <c r="A17" s="7"/>
      <c r="B17" s="13" t="s">
        <v>51</v>
      </c>
      <c r="C17" s="13"/>
      <c r="D17" s="13"/>
      <c r="E17" s="13"/>
      <c r="F17" s="13"/>
      <c r="G17" s="13"/>
      <c r="H17" s="13"/>
      <c r="J17" s="4"/>
    </row>
    <row r="18" customFormat="false" ht="60.75" hidden="false" customHeight="true" outlineLevel="0" collapsed="false">
      <c r="A18" s="7"/>
      <c r="B18" s="8" t="s">
        <v>44</v>
      </c>
      <c r="C18" s="7" t="s">
        <v>52</v>
      </c>
      <c r="D18" s="8" t="s">
        <v>19</v>
      </c>
      <c r="E18" s="7" t="s">
        <v>53</v>
      </c>
      <c r="F18" s="7" t="s">
        <v>47</v>
      </c>
      <c r="G18" s="5" t="s">
        <v>41</v>
      </c>
      <c r="H18" s="5" t="s">
        <v>42</v>
      </c>
      <c r="J18" s="4"/>
    </row>
    <row r="19" customFormat="false" ht="29.25" hidden="false" customHeight="true" outlineLevel="0" collapsed="false">
      <c r="A19" s="3" t="s">
        <v>54</v>
      </c>
      <c r="B19" s="3"/>
      <c r="C19" s="3"/>
      <c r="D19" s="3"/>
      <c r="E19" s="3"/>
      <c r="F19" s="3"/>
      <c r="G19" s="3"/>
      <c r="H19" s="3"/>
      <c r="J19" s="4"/>
    </row>
    <row r="20" customFormat="false" ht="114.75" hidden="false" customHeight="true" outlineLevel="0" collapsed="false">
      <c r="A20" s="5" t="s">
        <v>55</v>
      </c>
      <c r="B20" s="7" t="s">
        <v>56</v>
      </c>
      <c r="C20" s="7" t="s">
        <v>57</v>
      </c>
      <c r="D20" s="5" t="s">
        <v>58</v>
      </c>
      <c r="E20" s="8" t="s">
        <v>59</v>
      </c>
      <c r="F20" s="7" t="s">
        <v>60</v>
      </c>
      <c r="G20" s="7" t="s">
        <v>61</v>
      </c>
      <c r="H20" s="7" t="s">
        <v>62</v>
      </c>
      <c r="J20" s="4"/>
    </row>
    <row r="21" customFormat="false" ht="29.25" hidden="false" customHeight="true" outlineLevel="0" collapsed="false">
      <c r="A21" s="3" t="s">
        <v>63</v>
      </c>
      <c r="B21" s="3"/>
      <c r="C21" s="3"/>
      <c r="D21" s="3"/>
      <c r="E21" s="3"/>
      <c r="F21" s="3"/>
      <c r="G21" s="3"/>
      <c r="H21" s="3"/>
      <c r="J21" s="4"/>
    </row>
    <row r="22" customFormat="false" ht="102.75" hidden="false" customHeight="true" outlineLevel="0" collapsed="false">
      <c r="A22" s="5" t="s">
        <v>64</v>
      </c>
      <c r="B22" s="5" t="s">
        <v>65</v>
      </c>
      <c r="C22" s="5" t="s">
        <v>66</v>
      </c>
      <c r="D22" s="8" t="s">
        <v>67</v>
      </c>
      <c r="E22" s="5" t="s">
        <v>68</v>
      </c>
      <c r="F22" s="5" t="s">
        <v>69</v>
      </c>
      <c r="G22" s="5" t="s">
        <v>70</v>
      </c>
      <c r="H22" s="5" t="s">
        <v>71</v>
      </c>
    </row>
    <row r="23" customFormat="false" ht="29.25" hidden="false" customHeight="true" outlineLevel="0" collapsed="false">
      <c r="A23" s="3" t="s">
        <v>72</v>
      </c>
      <c r="B23" s="3"/>
      <c r="C23" s="3"/>
      <c r="D23" s="3"/>
      <c r="E23" s="3"/>
      <c r="F23" s="3"/>
      <c r="G23" s="3"/>
      <c r="H23" s="3"/>
    </row>
    <row r="24" customFormat="false" ht="60.75" hidden="false" customHeight="true" outlineLevel="0" collapsed="false">
      <c r="A24" s="5" t="s">
        <v>73</v>
      </c>
      <c r="B24" s="5" t="s">
        <v>74</v>
      </c>
      <c r="C24" s="5" t="s">
        <v>75</v>
      </c>
      <c r="D24" s="5" t="s">
        <v>76</v>
      </c>
      <c r="E24" s="5" t="s">
        <v>77</v>
      </c>
      <c r="F24" s="5" t="s">
        <v>78</v>
      </c>
      <c r="G24" s="5" t="s">
        <v>19</v>
      </c>
      <c r="H24" s="5" t="s">
        <v>19</v>
      </c>
    </row>
    <row r="25" customFormat="false" ht="29.25" hidden="false" customHeight="true" outlineLevel="0" collapsed="false">
      <c r="A25" s="3" t="s">
        <v>79</v>
      </c>
      <c r="B25" s="3"/>
      <c r="C25" s="3"/>
      <c r="D25" s="3"/>
      <c r="E25" s="3"/>
      <c r="F25" s="3"/>
      <c r="G25" s="3"/>
      <c r="H25" s="3"/>
    </row>
    <row r="26" customFormat="false" ht="60.75" hidden="false" customHeight="true" outlineLevel="0" collapsed="false">
      <c r="A26" s="5" t="s">
        <v>80</v>
      </c>
      <c r="B26" s="5" t="s">
        <v>81</v>
      </c>
      <c r="C26" s="5" t="s">
        <v>82</v>
      </c>
      <c r="D26" s="5" t="s">
        <v>82</v>
      </c>
      <c r="E26" s="5" t="s">
        <v>83</v>
      </c>
      <c r="F26" s="5" t="n">
        <v>25</v>
      </c>
      <c r="G26" s="5" t="s">
        <v>84</v>
      </c>
      <c r="H26" s="5" t="s">
        <v>85</v>
      </c>
    </row>
    <row r="27" customFormat="false" ht="29.25" hidden="false" customHeight="true" outlineLevel="0" collapsed="false">
      <c r="A27" s="3" t="s">
        <v>86</v>
      </c>
      <c r="B27" s="3"/>
      <c r="C27" s="3"/>
      <c r="D27" s="3"/>
      <c r="E27" s="3"/>
      <c r="F27" s="3"/>
      <c r="G27" s="3"/>
      <c r="H27" s="3"/>
    </row>
    <row r="28" customFormat="false" ht="70.5" hidden="false" customHeight="true" outlineLevel="0" collapsed="false">
      <c r="A28" s="5" t="s">
        <v>87</v>
      </c>
      <c r="B28" s="5" t="s">
        <v>88</v>
      </c>
      <c r="C28" s="5" t="s">
        <v>89</v>
      </c>
      <c r="D28" s="5" t="s">
        <v>90</v>
      </c>
      <c r="E28" s="5" t="s">
        <v>91</v>
      </c>
      <c r="F28" s="5" t="s">
        <v>92</v>
      </c>
      <c r="G28" s="5" t="s">
        <v>93</v>
      </c>
      <c r="H28" s="5" t="s">
        <v>19</v>
      </c>
    </row>
    <row r="29" customFormat="false" ht="29.25" hidden="false" customHeight="true" outlineLevel="0" collapsed="false">
      <c r="A29" s="3" t="s">
        <v>94</v>
      </c>
      <c r="B29" s="3"/>
      <c r="C29" s="3"/>
      <c r="D29" s="3"/>
      <c r="E29" s="3"/>
      <c r="F29" s="3"/>
      <c r="G29" s="3"/>
      <c r="H29" s="3"/>
    </row>
    <row r="30" customFormat="false" ht="200.25" hidden="false" customHeight="true" outlineLevel="0" collapsed="false">
      <c r="A30" s="5" t="s">
        <v>95</v>
      </c>
      <c r="B30" s="5" t="s">
        <v>96</v>
      </c>
      <c r="C30" s="5" t="s">
        <v>97</v>
      </c>
      <c r="D30" s="5" t="s">
        <v>97</v>
      </c>
      <c r="E30" s="5" t="s">
        <v>98</v>
      </c>
      <c r="F30" s="5" t="s">
        <v>99</v>
      </c>
      <c r="G30" s="5" t="s">
        <v>100</v>
      </c>
      <c r="H30" s="5" t="s">
        <v>101</v>
      </c>
    </row>
    <row r="31" customFormat="false" ht="29.25" hidden="false" customHeight="true" outlineLevel="0" collapsed="false">
      <c r="A31" s="3" t="s">
        <v>102</v>
      </c>
      <c r="B31" s="3"/>
      <c r="C31" s="3"/>
      <c r="D31" s="3"/>
      <c r="E31" s="3"/>
      <c r="F31" s="3"/>
      <c r="G31" s="3"/>
      <c r="H31" s="3"/>
      <c r="J31" s="4"/>
    </row>
    <row r="32" customFormat="false" ht="89.25" hidden="false" customHeight="true" outlineLevel="0" collapsed="false">
      <c r="A32" s="5" t="s">
        <v>103</v>
      </c>
      <c r="B32" s="5" t="s">
        <v>104</v>
      </c>
      <c r="C32" s="5" t="s">
        <v>105</v>
      </c>
      <c r="D32" s="5" t="s">
        <v>106</v>
      </c>
      <c r="E32" s="5" t="s">
        <v>107</v>
      </c>
      <c r="F32" s="5" t="s">
        <v>108</v>
      </c>
      <c r="G32" s="5" t="s">
        <v>109</v>
      </c>
      <c r="H32" s="5" t="s">
        <v>110</v>
      </c>
      <c r="J32" s="4"/>
    </row>
    <row r="33" customFormat="false" ht="29.25" hidden="false" customHeight="true" outlineLevel="0" collapsed="false">
      <c r="A33" s="3" t="s">
        <v>111</v>
      </c>
      <c r="B33" s="3"/>
      <c r="C33" s="3"/>
      <c r="D33" s="3"/>
      <c r="E33" s="3"/>
      <c r="F33" s="3"/>
      <c r="G33" s="3"/>
      <c r="H33" s="3"/>
      <c r="J33" s="4"/>
    </row>
    <row r="34" customFormat="false" ht="152.25" hidden="false" customHeight="true" outlineLevel="0" collapsed="false">
      <c r="A34" s="5" t="s">
        <v>112</v>
      </c>
      <c r="B34" s="5" t="s">
        <v>113</v>
      </c>
      <c r="C34" s="5" t="s">
        <v>105</v>
      </c>
      <c r="D34" s="5" t="s">
        <v>114</v>
      </c>
      <c r="E34" s="5" t="s">
        <v>115</v>
      </c>
      <c r="F34" s="5" t="s">
        <v>116</v>
      </c>
      <c r="G34" s="5" t="s">
        <v>117</v>
      </c>
      <c r="H34" s="5" t="s">
        <v>118</v>
      </c>
      <c r="J34" s="4"/>
    </row>
    <row r="35" customFormat="false" ht="29.25" hidden="false" customHeight="true" outlineLevel="0" collapsed="false">
      <c r="A35" s="3" t="s">
        <v>119</v>
      </c>
      <c r="B35" s="3"/>
      <c r="C35" s="3"/>
      <c r="D35" s="3"/>
      <c r="E35" s="3"/>
      <c r="F35" s="3"/>
      <c r="G35" s="3"/>
      <c r="H35" s="3"/>
      <c r="J35" s="4"/>
    </row>
    <row r="36" customFormat="false" ht="127.5" hidden="false" customHeight="true" outlineLevel="0" collapsed="false">
      <c r="A36" s="5" t="s">
        <v>120</v>
      </c>
      <c r="B36" s="5" t="s">
        <v>121</v>
      </c>
      <c r="C36" s="5" t="s">
        <v>122</v>
      </c>
      <c r="D36" s="8" t="s">
        <v>19</v>
      </c>
      <c r="E36" s="5" t="s">
        <v>123</v>
      </c>
      <c r="F36" s="5" t="s">
        <v>92</v>
      </c>
      <c r="G36" s="5" t="s">
        <v>124</v>
      </c>
      <c r="H36" s="5" t="s">
        <v>125</v>
      </c>
      <c r="J36" s="4"/>
    </row>
    <row r="37" customFormat="false" ht="29.25" hidden="false" customHeight="true" outlineLevel="0" collapsed="false">
      <c r="A37" s="3" t="s">
        <v>126</v>
      </c>
      <c r="B37" s="3"/>
      <c r="C37" s="3"/>
      <c r="D37" s="3"/>
      <c r="E37" s="3"/>
      <c r="F37" s="3"/>
      <c r="G37" s="3"/>
      <c r="H37" s="3"/>
    </row>
    <row r="38" customFormat="false" ht="114.75" hidden="false" customHeight="true" outlineLevel="0" collapsed="false">
      <c r="A38" s="5" t="s">
        <v>127</v>
      </c>
      <c r="B38" s="5" t="s">
        <v>128</v>
      </c>
      <c r="C38" s="5" t="s">
        <v>129</v>
      </c>
      <c r="D38" s="5" t="s">
        <v>129</v>
      </c>
      <c r="E38" s="5" t="s">
        <v>130</v>
      </c>
      <c r="F38" s="5" t="s">
        <v>131</v>
      </c>
      <c r="G38" s="5" t="s">
        <v>132</v>
      </c>
      <c r="H38" s="5" t="s">
        <v>133</v>
      </c>
    </row>
    <row r="39" customFormat="false" ht="29.25" hidden="false" customHeight="true" outlineLevel="0" collapsed="false">
      <c r="A39" s="3" t="s">
        <v>134</v>
      </c>
      <c r="B39" s="3"/>
      <c r="C39" s="3"/>
      <c r="D39" s="3"/>
      <c r="E39" s="3"/>
      <c r="F39" s="3"/>
      <c r="G39" s="3"/>
      <c r="H39" s="3"/>
    </row>
    <row r="40" customFormat="false" ht="62.25" hidden="false" customHeight="true" outlineLevel="0" collapsed="false">
      <c r="A40" s="5" t="s">
        <v>135</v>
      </c>
      <c r="B40" s="5" t="s">
        <v>136</v>
      </c>
      <c r="C40" s="5" t="s">
        <v>137</v>
      </c>
      <c r="D40" s="5" t="s">
        <v>138</v>
      </c>
      <c r="E40" s="5" t="s">
        <v>139</v>
      </c>
      <c r="F40" s="5" t="s">
        <v>140</v>
      </c>
      <c r="G40" s="5" t="s">
        <v>141</v>
      </c>
      <c r="H40" s="5" t="s">
        <v>19</v>
      </c>
    </row>
    <row r="41" customFormat="false" ht="29.25" hidden="false" customHeight="true" outlineLevel="0" collapsed="false">
      <c r="A41" s="3" t="s">
        <v>142</v>
      </c>
      <c r="B41" s="3"/>
      <c r="C41" s="3"/>
      <c r="D41" s="3"/>
      <c r="E41" s="3"/>
      <c r="F41" s="3"/>
      <c r="G41" s="3"/>
      <c r="H41" s="3"/>
    </row>
    <row r="42" customFormat="false" ht="54" hidden="false" customHeight="true" outlineLevel="0" collapsed="false">
      <c r="A42" s="5" t="s">
        <v>143</v>
      </c>
      <c r="B42" s="5" t="s">
        <v>144</v>
      </c>
      <c r="C42" s="5" t="s">
        <v>145</v>
      </c>
      <c r="D42" s="5" t="s">
        <v>19</v>
      </c>
      <c r="E42" s="5" t="s">
        <v>146</v>
      </c>
      <c r="F42" s="8"/>
      <c r="G42" s="5" t="s">
        <v>19</v>
      </c>
      <c r="H42" s="5" t="s">
        <v>147</v>
      </c>
    </row>
    <row r="43" customFormat="false" ht="29.25" hidden="false" customHeight="true" outlineLevel="0" collapsed="false">
      <c r="A43" s="3" t="s">
        <v>148</v>
      </c>
      <c r="B43" s="3"/>
      <c r="C43" s="3"/>
      <c r="D43" s="3"/>
      <c r="E43" s="3"/>
      <c r="F43" s="3"/>
      <c r="G43" s="3"/>
      <c r="H43" s="3"/>
    </row>
    <row r="44" customFormat="false" ht="159" hidden="false" customHeight="true" outlineLevel="0" collapsed="false">
      <c r="A44" s="5" t="s">
        <v>149</v>
      </c>
      <c r="B44" s="5" t="s">
        <v>38</v>
      </c>
      <c r="C44" s="5" t="s">
        <v>150</v>
      </c>
      <c r="D44" s="5" t="s">
        <v>150</v>
      </c>
      <c r="E44" s="5" t="s">
        <v>151</v>
      </c>
      <c r="F44" s="5" t="s">
        <v>152</v>
      </c>
      <c r="G44" s="5" t="s">
        <v>153</v>
      </c>
      <c r="H44" s="5" t="s">
        <v>154</v>
      </c>
    </row>
    <row r="45" customFormat="false" ht="61.5" hidden="false" customHeight="true" outlineLevel="0" collapsed="false"/>
  </sheetData>
  <mergeCells count="23">
    <mergeCell ref="A2:H2"/>
    <mergeCell ref="A4:H4"/>
    <mergeCell ref="A6:H6"/>
    <mergeCell ref="A8:H8"/>
    <mergeCell ref="A10:H10"/>
    <mergeCell ref="A11:A18"/>
    <mergeCell ref="B11:H11"/>
    <mergeCell ref="B13:H13"/>
    <mergeCell ref="B15:H15"/>
    <mergeCell ref="B17:H17"/>
    <mergeCell ref="A19:H19"/>
    <mergeCell ref="A21:H21"/>
    <mergeCell ref="A23:H23"/>
    <mergeCell ref="A25:H25"/>
    <mergeCell ref="A27:H27"/>
    <mergeCell ref="A29:H29"/>
    <mergeCell ref="A31:H31"/>
    <mergeCell ref="A33:H33"/>
    <mergeCell ref="A35:H35"/>
    <mergeCell ref="A37:H37"/>
    <mergeCell ref="A39:H39"/>
    <mergeCell ref="A41:H41"/>
    <mergeCell ref="A43:H43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6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A30" activeCellId="0" sqref="A30"/>
    </sheetView>
  </sheetViews>
  <sheetFormatPr defaultColWidth="10.59765625" defaultRowHeight="14.25" zeroHeight="false" outlineLevelRow="0" outlineLevelCol="0"/>
  <cols>
    <col collapsed="false" customWidth="true" hidden="false" outlineLevel="0" max="1" min="1" style="1" width="30.13"/>
    <col collapsed="false" customWidth="true" hidden="false" outlineLevel="0" max="2" min="2" style="1" width="18.61"/>
    <col collapsed="false" customWidth="true" hidden="false" outlineLevel="0" max="3" min="3" style="1" width="15.93"/>
    <col collapsed="false" customWidth="true" hidden="false" outlineLevel="0" max="4" min="4" style="1" width="31.06"/>
  </cols>
  <sheetData>
    <row r="1" s="15" customFormat="true" ht="27" hidden="false" customHeight="true" outlineLevel="0" collapsed="false">
      <c r="A1" s="14" t="s">
        <v>8</v>
      </c>
      <c r="B1" s="14"/>
      <c r="C1" s="14"/>
      <c r="D1" s="14"/>
      <c r="E1" s="14"/>
    </row>
    <row r="2" s="15" customFormat="true" ht="27" hidden="false" customHeight="true" outlineLevel="0" collapsed="false">
      <c r="A2" s="16" t="s">
        <v>155</v>
      </c>
      <c r="B2" s="16" t="s">
        <v>156</v>
      </c>
      <c r="C2" s="16" t="s">
        <v>157</v>
      </c>
      <c r="D2" s="16" t="s">
        <v>158</v>
      </c>
      <c r="E2" s="16" t="s">
        <v>159</v>
      </c>
    </row>
    <row r="3" s="15" customFormat="true" ht="27" hidden="false" customHeight="true" outlineLevel="0" collapsed="false">
      <c r="A3" s="17" t="s">
        <v>160</v>
      </c>
      <c r="B3" s="17" t="s">
        <v>161</v>
      </c>
      <c r="C3" s="17" t="s">
        <v>162</v>
      </c>
      <c r="D3" s="16" t="s">
        <v>163</v>
      </c>
      <c r="E3" s="18" t="b">
        <f aca="false">FALSE()</f>
        <v>0</v>
      </c>
    </row>
    <row r="4" s="15" customFormat="true" ht="27" hidden="false" customHeight="true" outlineLevel="0" collapsed="false">
      <c r="A4" s="17" t="s">
        <v>164</v>
      </c>
      <c r="B4" s="17" t="s">
        <v>165</v>
      </c>
      <c r="C4" s="17" t="s">
        <v>162</v>
      </c>
      <c r="D4" s="16"/>
      <c r="E4" s="18" t="b">
        <f aca="false">FALSE()</f>
        <v>0</v>
      </c>
    </row>
    <row r="5" s="15" customFormat="true" ht="27" hidden="false" customHeight="true" outlineLevel="0" collapsed="false">
      <c r="A5" s="17" t="s">
        <v>166</v>
      </c>
      <c r="B5" s="17" t="s">
        <v>165</v>
      </c>
      <c r="C5" s="17" t="s">
        <v>167</v>
      </c>
      <c r="D5" s="16" t="s">
        <v>168</v>
      </c>
      <c r="E5" s="19" t="b">
        <f aca="false">FALSE()</f>
        <v>0</v>
      </c>
    </row>
    <row r="6" s="15" customFormat="true" ht="27" hidden="false" customHeight="true" outlineLevel="0" collapsed="false"/>
    <row r="7" s="15" customFormat="true" ht="27" hidden="false" customHeight="true" outlineLevel="0" collapsed="false">
      <c r="A7" s="14" t="s">
        <v>17</v>
      </c>
      <c r="B7" s="14"/>
      <c r="C7" s="14"/>
      <c r="D7" s="14"/>
      <c r="E7" s="14"/>
    </row>
    <row r="8" s="15" customFormat="true" ht="27" hidden="false" customHeight="true" outlineLevel="0" collapsed="false">
      <c r="A8" s="16" t="s">
        <v>155</v>
      </c>
      <c r="B8" s="16" t="s">
        <v>156</v>
      </c>
      <c r="C8" s="16" t="s">
        <v>157</v>
      </c>
      <c r="D8" s="16" t="s">
        <v>158</v>
      </c>
      <c r="E8" s="16" t="s">
        <v>159</v>
      </c>
    </row>
    <row r="9" s="15" customFormat="true" ht="27" hidden="false" customHeight="true" outlineLevel="0" collapsed="false">
      <c r="A9" s="17" t="s">
        <v>169</v>
      </c>
      <c r="B9" s="17" t="s">
        <v>170</v>
      </c>
      <c r="C9" s="17" t="s">
        <v>170</v>
      </c>
      <c r="D9" s="17"/>
      <c r="E9" s="19" t="b">
        <f aca="false">FALSE()</f>
        <v>0</v>
      </c>
    </row>
    <row r="10" s="15" customFormat="true" ht="27" hidden="false" customHeight="true" outlineLevel="0" collapsed="false"/>
    <row r="11" s="15" customFormat="true" ht="27" hidden="false" customHeight="true" outlineLevel="0" collapsed="false">
      <c r="A11" s="8" t="s">
        <v>23</v>
      </c>
      <c r="B11" s="8"/>
      <c r="C11" s="8"/>
      <c r="D11" s="8"/>
      <c r="E11" s="8"/>
    </row>
    <row r="12" s="15" customFormat="true" ht="27" hidden="false" customHeight="true" outlineLevel="0" collapsed="false">
      <c r="A12" s="16" t="s">
        <v>155</v>
      </c>
      <c r="B12" s="16" t="s">
        <v>156</v>
      </c>
      <c r="C12" s="16" t="s">
        <v>157</v>
      </c>
      <c r="D12" s="16" t="s">
        <v>158</v>
      </c>
      <c r="E12" s="16" t="s">
        <v>159</v>
      </c>
    </row>
    <row r="13" s="15" customFormat="true" ht="27" hidden="false" customHeight="true" outlineLevel="0" collapsed="false">
      <c r="A13" s="17" t="s">
        <v>171</v>
      </c>
      <c r="B13" s="17" t="s">
        <v>161</v>
      </c>
      <c r="C13" s="17" t="s">
        <v>172</v>
      </c>
      <c r="D13" s="17" t="s">
        <v>173</v>
      </c>
      <c r="E13" s="19" t="b">
        <f aca="false">FALSE()</f>
        <v>0</v>
      </c>
    </row>
    <row r="14" s="15" customFormat="true" ht="27" hidden="false" customHeight="true" outlineLevel="0" collapsed="false"/>
    <row r="15" s="15" customFormat="true" ht="27" hidden="false" customHeight="true" outlineLevel="0" collapsed="false">
      <c r="A15" s="14" t="s">
        <v>174</v>
      </c>
      <c r="B15" s="14"/>
      <c r="C15" s="14"/>
      <c r="D15" s="14"/>
      <c r="E15" s="14"/>
    </row>
    <row r="16" s="15" customFormat="true" ht="27" hidden="false" customHeight="true" outlineLevel="0" collapsed="false">
      <c r="A16" s="16" t="s">
        <v>155</v>
      </c>
      <c r="B16" s="16" t="s">
        <v>156</v>
      </c>
      <c r="C16" s="16" t="s">
        <v>157</v>
      </c>
      <c r="D16" s="16" t="s">
        <v>158</v>
      </c>
      <c r="E16" s="16" t="s">
        <v>159</v>
      </c>
    </row>
    <row r="17" s="15" customFormat="true" ht="27" hidden="false" customHeight="true" outlineLevel="0" collapsed="false">
      <c r="A17" s="17" t="s">
        <v>175</v>
      </c>
      <c r="B17" s="17" t="s">
        <v>176</v>
      </c>
      <c r="C17" s="17" t="s">
        <v>162</v>
      </c>
      <c r="D17" s="17"/>
      <c r="E17" s="19" t="b">
        <f aca="false">FALSE()</f>
        <v>0</v>
      </c>
    </row>
    <row r="18" s="15" customFormat="true" ht="27" hidden="false" customHeight="true" outlineLevel="0" collapsed="false">
      <c r="A18" s="17" t="s">
        <v>177</v>
      </c>
      <c r="B18" s="17" t="s">
        <v>165</v>
      </c>
      <c r="C18" s="17" t="s">
        <v>162</v>
      </c>
      <c r="D18" s="17"/>
      <c r="E18" s="19" t="b">
        <f aca="false">FALSE()</f>
        <v>0</v>
      </c>
    </row>
    <row r="19" s="15" customFormat="true" ht="27" hidden="false" customHeight="true" outlineLevel="0" collapsed="false">
      <c r="A19" s="17" t="s">
        <v>178</v>
      </c>
      <c r="B19" s="17" t="s">
        <v>179</v>
      </c>
      <c r="C19" s="17" t="s">
        <v>167</v>
      </c>
      <c r="D19" s="17"/>
      <c r="E19" s="19" t="b">
        <f aca="false">FALSE()</f>
        <v>0</v>
      </c>
    </row>
    <row r="20" s="15" customFormat="true" ht="27" hidden="false" customHeight="true" outlineLevel="0" collapsed="false">
      <c r="A20" s="17" t="s">
        <v>180</v>
      </c>
      <c r="B20" s="17" t="s">
        <v>181</v>
      </c>
      <c r="C20" s="17" t="s">
        <v>162</v>
      </c>
      <c r="D20" s="17"/>
      <c r="E20" s="19" t="b">
        <f aca="false">FALSE()</f>
        <v>0</v>
      </c>
    </row>
    <row r="21" s="15" customFormat="true" ht="27" hidden="false" customHeight="true" outlineLevel="0" collapsed="false">
      <c r="A21" s="17" t="s">
        <v>182</v>
      </c>
      <c r="B21" s="17" t="s">
        <v>181</v>
      </c>
      <c r="C21" s="17" t="s">
        <v>172</v>
      </c>
      <c r="D21" s="17" t="s">
        <v>183</v>
      </c>
      <c r="E21" s="19" t="b">
        <f aca="false">FALSE()</f>
        <v>0</v>
      </c>
    </row>
    <row r="22" s="15" customFormat="true" ht="27" hidden="false" customHeight="true" outlineLevel="0" collapsed="false">
      <c r="A22" s="17" t="s">
        <v>184</v>
      </c>
      <c r="B22" s="17" t="s">
        <v>181</v>
      </c>
      <c r="C22" s="17" t="s">
        <v>172</v>
      </c>
      <c r="D22" s="17" t="s">
        <v>183</v>
      </c>
      <c r="E22" s="19" t="b">
        <f aca="false">FALSE()</f>
        <v>0</v>
      </c>
    </row>
    <row r="23" s="15" customFormat="true" ht="27" hidden="false" customHeight="true" outlineLevel="0" collapsed="false">
      <c r="A23" s="17" t="s">
        <v>185</v>
      </c>
      <c r="B23" s="17" t="s">
        <v>186</v>
      </c>
      <c r="C23" s="17" t="s">
        <v>167</v>
      </c>
      <c r="D23" s="17"/>
      <c r="E23" s="19" t="b">
        <f aca="false">FALSE()</f>
        <v>0</v>
      </c>
    </row>
    <row r="24" s="15" customFormat="true" ht="27" hidden="false" customHeight="true" outlineLevel="0" collapsed="false">
      <c r="A24" s="17" t="s">
        <v>187</v>
      </c>
      <c r="B24" s="17" t="s">
        <v>188</v>
      </c>
      <c r="C24" s="17" t="s">
        <v>167</v>
      </c>
      <c r="D24" s="17" t="s">
        <v>189</v>
      </c>
      <c r="E24" s="19" t="b">
        <f aca="false">FALSE()</f>
        <v>0</v>
      </c>
    </row>
    <row r="25" s="15" customFormat="true" ht="27" hidden="false" customHeight="true" outlineLevel="0" collapsed="false">
      <c r="A25" s="17" t="s">
        <v>190</v>
      </c>
      <c r="B25" s="17" t="s">
        <v>191</v>
      </c>
      <c r="C25" s="17" t="s">
        <v>192</v>
      </c>
      <c r="D25" s="17" t="s">
        <v>193</v>
      </c>
      <c r="E25" s="19" t="b">
        <f aca="false">FALSE()</f>
        <v>0</v>
      </c>
    </row>
    <row r="26" s="15" customFormat="true" ht="27" hidden="false" customHeight="true" outlineLevel="0" collapsed="false"/>
    <row r="27" s="15" customFormat="true" ht="27" hidden="false" customHeight="true" outlineLevel="0" collapsed="false">
      <c r="A27" s="14" t="s">
        <v>35</v>
      </c>
      <c r="B27" s="14"/>
      <c r="C27" s="14"/>
      <c r="D27" s="14"/>
      <c r="E27" s="14"/>
    </row>
    <row r="28" s="15" customFormat="true" ht="27" hidden="false" customHeight="true" outlineLevel="0" collapsed="false">
      <c r="A28" s="16" t="s">
        <v>155</v>
      </c>
      <c r="B28" s="16" t="s">
        <v>156</v>
      </c>
      <c r="C28" s="16" t="s">
        <v>157</v>
      </c>
      <c r="D28" s="16" t="s">
        <v>158</v>
      </c>
      <c r="E28" s="16" t="s">
        <v>159</v>
      </c>
    </row>
    <row r="29" s="15" customFormat="true" ht="27" hidden="false" customHeight="true" outlineLevel="0" collapsed="false">
      <c r="A29" s="17" t="s">
        <v>194</v>
      </c>
      <c r="B29" s="17" t="s">
        <v>195</v>
      </c>
      <c r="C29" s="17" t="s">
        <v>162</v>
      </c>
      <c r="D29" s="17" t="s">
        <v>196</v>
      </c>
      <c r="E29" s="19" t="b">
        <f aca="false">FALSE()</f>
        <v>0</v>
      </c>
    </row>
    <row r="30" s="15" customFormat="true" ht="27" hidden="false" customHeight="true" outlineLevel="0" collapsed="false"/>
    <row r="31" s="15" customFormat="true" ht="27" hidden="false" customHeight="true" outlineLevel="0" collapsed="false">
      <c r="A31" s="14" t="s">
        <v>197</v>
      </c>
      <c r="B31" s="14"/>
      <c r="C31" s="14"/>
      <c r="D31" s="14"/>
      <c r="E31" s="14"/>
    </row>
    <row r="32" s="15" customFormat="true" ht="27" hidden="false" customHeight="true" outlineLevel="0" collapsed="false">
      <c r="A32" s="16" t="s">
        <v>155</v>
      </c>
      <c r="B32" s="16" t="s">
        <v>156</v>
      </c>
      <c r="C32" s="16" t="s">
        <v>157</v>
      </c>
      <c r="D32" s="16" t="s">
        <v>158</v>
      </c>
      <c r="E32" s="16" t="s">
        <v>159</v>
      </c>
    </row>
    <row r="33" s="15" customFormat="true" ht="27" hidden="false" customHeight="true" outlineLevel="0" collapsed="false">
      <c r="A33" s="17" t="s">
        <v>198</v>
      </c>
      <c r="B33" s="17" t="s">
        <v>199</v>
      </c>
      <c r="C33" s="17" t="s">
        <v>162</v>
      </c>
      <c r="D33" s="17"/>
      <c r="E33" s="19" t="b">
        <f aca="false">FALSE()</f>
        <v>0</v>
      </c>
    </row>
    <row r="34" s="15" customFormat="true" ht="27" hidden="false" customHeight="true" outlineLevel="0" collapsed="false">
      <c r="A34" s="17" t="s">
        <v>200</v>
      </c>
      <c r="B34" s="17" t="s">
        <v>201</v>
      </c>
      <c r="C34" s="17" t="s">
        <v>162</v>
      </c>
      <c r="D34" s="17"/>
      <c r="E34" s="19" t="b">
        <f aca="false">FALSE()</f>
        <v>0</v>
      </c>
    </row>
    <row r="35" s="15" customFormat="true" ht="27" hidden="false" customHeight="true" outlineLevel="0" collapsed="false">
      <c r="A35" s="17" t="s">
        <v>202</v>
      </c>
      <c r="B35" s="17" t="s">
        <v>203</v>
      </c>
      <c r="C35" s="17" t="s">
        <v>162</v>
      </c>
      <c r="D35" s="17" t="s">
        <v>204</v>
      </c>
      <c r="E35" s="19" t="b">
        <f aca="false">FALSE()</f>
        <v>0</v>
      </c>
    </row>
    <row r="36" s="15" customFormat="true" ht="27" hidden="false" customHeight="true" outlineLevel="0" collapsed="false">
      <c r="A36" s="17" t="s">
        <v>205</v>
      </c>
      <c r="B36" s="17" t="s">
        <v>206</v>
      </c>
      <c r="C36" s="17" t="s">
        <v>162</v>
      </c>
      <c r="D36" s="17"/>
      <c r="E36" s="19" t="b">
        <f aca="false">FALSE()</f>
        <v>0</v>
      </c>
    </row>
    <row r="37" s="15" customFormat="true" ht="27" hidden="false" customHeight="true" outlineLevel="0" collapsed="false">
      <c r="A37" s="17" t="s">
        <v>207</v>
      </c>
      <c r="B37" s="17" t="s">
        <v>165</v>
      </c>
      <c r="C37" s="17" t="s">
        <v>167</v>
      </c>
      <c r="D37" s="17" t="s">
        <v>208</v>
      </c>
      <c r="E37" s="19" t="b">
        <f aca="false">FALSE()</f>
        <v>0</v>
      </c>
    </row>
    <row r="38" s="15" customFormat="true" ht="27" hidden="false" customHeight="true" outlineLevel="0" collapsed="false"/>
    <row r="39" s="15" customFormat="true" ht="27" hidden="false" customHeight="true" outlineLevel="0" collapsed="false">
      <c r="A39" s="14" t="s">
        <v>63</v>
      </c>
      <c r="B39" s="14"/>
      <c r="C39" s="14"/>
      <c r="D39" s="14"/>
      <c r="E39" s="14"/>
    </row>
    <row r="40" s="15" customFormat="true" ht="27" hidden="false" customHeight="true" outlineLevel="0" collapsed="false">
      <c r="A40" s="16" t="s">
        <v>155</v>
      </c>
      <c r="B40" s="16" t="s">
        <v>156</v>
      </c>
      <c r="C40" s="16" t="s">
        <v>157</v>
      </c>
      <c r="D40" s="16" t="s">
        <v>158</v>
      </c>
      <c r="E40" s="16" t="s">
        <v>159</v>
      </c>
    </row>
    <row r="41" s="15" customFormat="true" ht="27" hidden="false" customHeight="true" outlineLevel="0" collapsed="false">
      <c r="A41" s="17" t="s">
        <v>209</v>
      </c>
      <c r="B41" s="17" t="s">
        <v>165</v>
      </c>
      <c r="C41" s="17" t="s">
        <v>172</v>
      </c>
      <c r="D41" s="17" t="s">
        <v>210</v>
      </c>
      <c r="E41" s="19" t="b">
        <f aca="false">FALSE()</f>
        <v>0</v>
      </c>
    </row>
    <row r="42" s="15" customFormat="true" ht="27" hidden="false" customHeight="true" outlineLevel="0" collapsed="false">
      <c r="A42" s="17" t="s">
        <v>211</v>
      </c>
      <c r="B42" s="17" t="s">
        <v>165</v>
      </c>
      <c r="C42" s="17" t="s">
        <v>212</v>
      </c>
      <c r="D42" s="17" t="s">
        <v>213</v>
      </c>
      <c r="E42" s="19" t="b">
        <f aca="false">FALSE()</f>
        <v>0</v>
      </c>
    </row>
    <row r="43" s="15" customFormat="true" ht="27" hidden="false" customHeight="true" outlineLevel="0" collapsed="false">
      <c r="A43" s="17" t="s">
        <v>214</v>
      </c>
      <c r="B43" s="17" t="s">
        <v>215</v>
      </c>
      <c r="C43" s="17" t="s">
        <v>167</v>
      </c>
      <c r="D43" s="17"/>
      <c r="E43" s="19" t="b">
        <f aca="false">FALSE()</f>
        <v>0</v>
      </c>
    </row>
    <row r="44" s="15" customFormat="true" ht="27" hidden="false" customHeight="true" outlineLevel="0" collapsed="false">
      <c r="A44" s="17" t="s">
        <v>216</v>
      </c>
      <c r="B44" s="17" t="s">
        <v>217</v>
      </c>
      <c r="C44" s="17" t="s">
        <v>167</v>
      </c>
      <c r="D44" s="17"/>
      <c r="E44" s="19" t="b">
        <f aca="false">FALSE()</f>
        <v>0</v>
      </c>
    </row>
    <row r="45" s="15" customFormat="true" ht="27" hidden="false" customHeight="true" outlineLevel="0" collapsed="false">
      <c r="A45" s="17" t="s">
        <v>218</v>
      </c>
      <c r="B45" s="17" t="s">
        <v>219</v>
      </c>
      <c r="C45" s="17" t="s">
        <v>167</v>
      </c>
      <c r="D45" s="17"/>
      <c r="E45" s="19" t="b">
        <f aca="false">FALSE()</f>
        <v>0</v>
      </c>
    </row>
    <row r="46" s="15" customFormat="true" ht="27" hidden="false" customHeight="true" outlineLevel="0" collapsed="false">
      <c r="A46" s="17" t="s">
        <v>220</v>
      </c>
      <c r="B46" s="17" t="s">
        <v>181</v>
      </c>
      <c r="C46" s="17" t="s">
        <v>167</v>
      </c>
      <c r="D46" s="17"/>
      <c r="E46" s="19" t="b">
        <f aca="false">FALSE()</f>
        <v>0</v>
      </c>
    </row>
    <row r="47" s="15" customFormat="true" ht="27" hidden="false" customHeight="true" outlineLevel="0" collapsed="false">
      <c r="A47" s="17" t="s">
        <v>177</v>
      </c>
      <c r="B47" s="17" t="s">
        <v>165</v>
      </c>
      <c r="C47" s="17" t="s">
        <v>162</v>
      </c>
      <c r="D47" s="17"/>
      <c r="E47" s="19" t="b">
        <f aca="false">FALSE()</f>
        <v>0</v>
      </c>
    </row>
    <row r="48" s="15" customFormat="true" ht="27" hidden="false" customHeight="true" outlineLevel="0" collapsed="false">
      <c r="A48" s="17" t="s">
        <v>221</v>
      </c>
      <c r="B48" s="17" t="s">
        <v>165</v>
      </c>
      <c r="C48" s="17" t="s">
        <v>167</v>
      </c>
      <c r="D48" s="17"/>
      <c r="E48" s="19" t="b">
        <f aca="false">FALSE()</f>
        <v>0</v>
      </c>
    </row>
    <row r="49" s="15" customFormat="true" ht="27" hidden="false" customHeight="true" outlineLevel="0" collapsed="false">
      <c r="A49" s="17" t="s">
        <v>222</v>
      </c>
      <c r="B49" s="17" t="s">
        <v>191</v>
      </c>
      <c r="C49" s="17" t="s">
        <v>167</v>
      </c>
      <c r="D49" s="17"/>
      <c r="E49" s="19" t="b">
        <f aca="false">FALSE()</f>
        <v>0</v>
      </c>
    </row>
    <row r="50" s="15" customFormat="true" ht="27" hidden="false" customHeight="true" outlineLevel="0" collapsed="false">
      <c r="A50" s="17" t="s">
        <v>223</v>
      </c>
      <c r="B50" s="17" t="s">
        <v>215</v>
      </c>
      <c r="C50" s="17" t="s">
        <v>167</v>
      </c>
      <c r="D50" s="17"/>
      <c r="E50" s="19" t="b">
        <f aca="false">FALSE()</f>
        <v>0</v>
      </c>
    </row>
    <row r="51" s="15" customFormat="true" ht="27" hidden="false" customHeight="true" outlineLevel="0" collapsed="false">
      <c r="A51" s="17" t="s">
        <v>224</v>
      </c>
      <c r="B51" s="17" t="s">
        <v>225</v>
      </c>
      <c r="C51" s="17" t="s">
        <v>167</v>
      </c>
      <c r="D51" s="17"/>
      <c r="E51" s="19" t="b">
        <f aca="false">FALSE()</f>
        <v>0</v>
      </c>
    </row>
    <row r="52" s="15" customFormat="true" ht="27" hidden="false" customHeight="true" outlineLevel="0" collapsed="false">
      <c r="A52" s="17" t="s">
        <v>226</v>
      </c>
      <c r="B52" s="17" t="s">
        <v>227</v>
      </c>
      <c r="C52" s="17" t="s">
        <v>167</v>
      </c>
      <c r="D52" s="17"/>
      <c r="E52" s="19" t="b">
        <f aca="false">FALSE()</f>
        <v>0</v>
      </c>
    </row>
    <row r="53" s="15" customFormat="true" ht="27" hidden="false" customHeight="true" outlineLevel="0" collapsed="false">
      <c r="A53" s="17" t="s">
        <v>228</v>
      </c>
      <c r="B53" s="17" t="s">
        <v>229</v>
      </c>
      <c r="C53" s="17" t="s">
        <v>167</v>
      </c>
      <c r="D53" s="17"/>
      <c r="E53" s="19" t="b">
        <f aca="false">FALSE()</f>
        <v>0</v>
      </c>
    </row>
    <row r="54" s="15" customFormat="true" ht="27" hidden="false" customHeight="true" outlineLevel="0" collapsed="false">
      <c r="A54" s="17" t="s">
        <v>230</v>
      </c>
      <c r="B54" s="17" t="s">
        <v>231</v>
      </c>
      <c r="C54" s="17" t="s">
        <v>167</v>
      </c>
      <c r="D54" s="17" t="s">
        <v>232</v>
      </c>
      <c r="E54" s="19" t="b">
        <f aca="false">FALSE()</f>
        <v>0</v>
      </c>
    </row>
    <row r="55" s="15" customFormat="true" ht="27" hidden="false" customHeight="true" outlineLevel="0" collapsed="false">
      <c r="A55" s="17" t="s">
        <v>233</v>
      </c>
      <c r="B55" s="17" t="s">
        <v>234</v>
      </c>
      <c r="C55" s="17" t="s">
        <v>167</v>
      </c>
      <c r="D55" s="17" t="s">
        <v>235</v>
      </c>
      <c r="E55" s="19" t="b">
        <f aca="false">FALSE()</f>
        <v>0</v>
      </c>
    </row>
    <row r="56" s="15" customFormat="true" ht="27" hidden="false" customHeight="true" outlineLevel="0" collapsed="false">
      <c r="A56" s="17" t="s">
        <v>236</v>
      </c>
      <c r="B56" s="17" t="s">
        <v>237</v>
      </c>
      <c r="C56" s="17" t="s">
        <v>167</v>
      </c>
      <c r="D56" s="17" t="s">
        <v>238</v>
      </c>
      <c r="E56" s="19" t="b">
        <f aca="false">FALSE()</f>
        <v>0</v>
      </c>
    </row>
    <row r="57" s="15" customFormat="true" ht="27" hidden="false" customHeight="true" outlineLevel="0" collapsed="false">
      <c r="A57" s="17" t="s">
        <v>239</v>
      </c>
      <c r="B57" s="17" t="s">
        <v>240</v>
      </c>
      <c r="C57" s="17" t="s">
        <v>241</v>
      </c>
      <c r="D57" s="17" t="s">
        <v>242</v>
      </c>
      <c r="E57" s="19" t="b">
        <f aca="false">FALSE()</f>
        <v>0</v>
      </c>
    </row>
    <row r="58" s="15" customFormat="true" ht="27" hidden="false" customHeight="true" outlineLevel="0" collapsed="false">
      <c r="A58" s="17" t="s">
        <v>243</v>
      </c>
      <c r="B58" s="17" t="s">
        <v>240</v>
      </c>
      <c r="C58" s="17" t="s">
        <v>162</v>
      </c>
      <c r="D58" s="17" t="s">
        <v>244</v>
      </c>
      <c r="E58" s="19" t="b">
        <f aca="false">FALSE()</f>
        <v>0</v>
      </c>
    </row>
    <row r="59" s="15" customFormat="true" ht="27" hidden="false" customHeight="true" outlineLevel="0" collapsed="false">
      <c r="A59" s="17" t="s">
        <v>245</v>
      </c>
      <c r="B59" s="17" t="s">
        <v>240</v>
      </c>
      <c r="C59" s="17" t="s">
        <v>241</v>
      </c>
      <c r="D59" s="17"/>
      <c r="E59" s="19" t="b">
        <f aca="false">FALSE()</f>
        <v>0</v>
      </c>
    </row>
    <row r="60" s="15" customFormat="true" ht="27" hidden="false" customHeight="true" outlineLevel="0" collapsed="false">
      <c r="A60" s="17" t="s">
        <v>246</v>
      </c>
      <c r="B60" s="17" t="s">
        <v>181</v>
      </c>
      <c r="C60" s="17" t="s">
        <v>167</v>
      </c>
      <c r="D60" s="17"/>
      <c r="E60" s="19" t="b">
        <f aca="false">FALSE()</f>
        <v>0</v>
      </c>
    </row>
    <row r="61" s="15" customFormat="true" ht="27" hidden="false" customHeight="true" outlineLevel="0" collapsed="false"/>
    <row r="62" s="15" customFormat="true" ht="27" hidden="false" customHeight="true" outlineLevel="0" collapsed="false">
      <c r="A62" s="14" t="s">
        <v>247</v>
      </c>
      <c r="B62" s="14"/>
      <c r="C62" s="14"/>
      <c r="D62" s="14"/>
      <c r="E62" s="14"/>
    </row>
    <row r="63" s="15" customFormat="true" ht="27" hidden="false" customHeight="true" outlineLevel="0" collapsed="false">
      <c r="A63" s="16" t="s">
        <v>155</v>
      </c>
      <c r="B63" s="16" t="s">
        <v>156</v>
      </c>
      <c r="C63" s="16" t="s">
        <v>157</v>
      </c>
      <c r="D63" s="16" t="s">
        <v>158</v>
      </c>
      <c r="E63" s="16" t="s">
        <v>159</v>
      </c>
    </row>
    <row r="64" s="15" customFormat="true" ht="27" hidden="false" customHeight="true" outlineLevel="0" collapsed="false">
      <c r="A64" s="17" t="s">
        <v>248</v>
      </c>
      <c r="B64" s="17" t="s">
        <v>170</v>
      </c>
      <c r="C64" s="17" t="s">
        <v>170</v>
      </c>
      <c r="D64" s="17" t="s">
        <v>249</v>
      </c>
      <c r="E64" s="19" t="b">
        <f aca="false">FALSE()</f>
        <v>0</v>
      </c>
    </row>
    <row r="65" s="15" customFormat="true" ht="27" hidden="false" customHeight="true" outlineLevel="0" collapsed="false"/>
    <row r="66" s="15" customFormat="true" ht="27" hidden="false" customHeight="true" outlineLevel="0" collapsed="false">
      <c r="A66" s="8" t="s">
        <v>250</v>
      </c>
      <c r="B66" s="8"/>
      <c r="C66" s="8"/>
      <c r="D66" s="8"/>
      <c r="E66" s="8"/>
    </row>
    <row r="67" s="15" customFormat="true" ht="27" hidden="false" customHeight="true" outlineLevel="0" collapsed="false">
      <c r="A67" s="16" t="s">
        <v>155</v>
      </c>
      <c r="B67" s="16" t="s">
        <v>156</v>
      </c>
      <c r="C67" s="16" t="s">
        <v>157</v>
      </c>
      <c r="D67" s="16" t="s">
        <v>158</v>
      </c>
      <c r="E67" s="16" t="s">
        <v>159</v>
      </c>
    </row>
    <row r="68" s="15" customFormat="true" ht="27" hidden="false" customHeight="true" outlineLevel="0" collapsed="false">
      <c r="A68" s="20" t="s">
        <v>251</v>
      </c>
      <c r="B68" s="20" t="s">
        <v>252</v>
      </c>
      <c r="C68" s="20" t="s">
        <v>253</v>
      </c>
      <c r="D68" s="20"/>
      <c r="E68" s="19" t="b">
        <f aca="false">FALSE()</f>
        <v>0</v>
      </c>
    </row>
    <row r="69" s="15" customFormat="true" ht="27" hidden="false" customHeight="true" outlineLevel="0" collapsed="false">
      <c r="A69" s="21"/>
      <c r="B69" s="21"/>
      <c r="C69" s="21"/>
      <c r="D69" s="21"/>
    </row>
    <row r="70" s="15" customFormat="true" ht="27" hidden="false" customHeight="true" outlineLevel="0" collapsed="false">
      <c r="A70" s="14" t="s">
        <v>254</v>
      </c>
      <c r="B70" s="14"/>
      <c r="C70" s="14"/>
      <c r="D70" s="14"/>
      <c r="E70" s="14"/>
    </row>
    <row r="71" s="15" customFormat="true" ht="27" hidden="false" customHeight="true" outlineLevel="0" collapsed="false">
      <c r="A71" s="16" t="s">
        <v>155</v>
      </c>
      <c r="B71" s="16" t="s">
        <v>156</v>
      </c>
      <c r="C71" s="16" t="s">
        <v>157</v>
      </c>
      <c r="D71" s="16" t="s">
        <v>158</v>
      </c>
      <c r="E71" s="16" t="s">
        <v>159</v>
      </c>
    </row>
    <row r="72" s="15" customFormat="true" ht="27" hidden="false" customHeight="true" outlineLevel="0" collapsed="false">
      <c r="A72" s="17" t="s">
        <v>209</v>
      </c>
      <c r="B72" s="17" t="s">
        <v>231</v>
      </c>
      <c r="C72" s="17" t="s">
        <v>172</v>
      </c>
      <c r="D72" s="17" t="s">
        <v>255</v>
      </c>
      <c r="E72" s="19" t="b">
        <f aca="false">FALSE()</f>
        <v>0</v>
      </c>
    </row>
    <row r="73" s="15" customFormat="true" ht="27" hidden="false" customHeight="true" outlineLevel="0" collapsed="false">
      <c r="A73" s="17" t="s">
        <v>211</v>
      </c>
      <c r="B73" s="17" t="s">
        <v>231</v>
      </c>
      <c r="C73" s="17" t="s">
        <v>212</v>
      </c>
      <c r="D73" s="17" t="s">
        <v>256</v>
      </c>
      <c r="E73" s="19" t="b">
        <f aca="false">FALSE()</f>
        <v>0</v>
      </c>
    </row>
    <row r="74" s="15" customFormat="true" ht="27" hidden="false" customHeight="true" outlineLevel="0" collapsed="false">
      <c r="A74" s="17" t="s">
        <v>257</v>
      </c>
      <c r="B74" s="17" t="s">
        <v>176</v>
      </c>
      <c r="C74" s="17" t="s">
        <v>172</v>
      </c>
      <c r="D74" s="17" t="s">
        <v>258</v>
      </c>
      <c r="E74" s="19" t="b">
        <f aca="false">FALSE()</f>
        <v>0</v>
      </c>
    </row>
    <row r="75" s="15" customFormat="true" ht="27" hidden="false" customHeight="true" outlineLevel="0" collapsed="false">
      <c r="A75" s="17" t="s">
        <v>259</v>
      </c>
      <c r="B75" s="17" t="s">
        <v>231</v>
      </c>
      <c r="C75" s="17" t="s">
        <v>192</v>
      </c>
      <c r="D75" s="17" t="s">
        <v>260</v>
      </c>
      <c r="E75" s="19" t="b">
        <f aca="false">FALSE()</f>
        <v>0</v>
      </c>
    </row>
    <row r="76" s="15" customFormat="true" ht="27" hidden="false" customHeight="true" outlineLevel="0" collapsed="false"/>
    <row r="77" s="15" customFormat="true" ht="27" hidden="false" customHeight="true" outlineLevel="0" collapsed="false">
      <c r="A77" s="14" t="s">
        <v>261</v>
      </c>
      <c r="B77" s="14"/>
      <c r="C77" s="14"/>
      <c r="D77" s="14"/>
      <c r="E77" s="14"/>
    </row>
    <row r="78" s="15" customFormat="true" ht="27" hidden="false" customHeight="true" outlineLevel="0" collapsed="false">
      <c r="A78" s="16" t="s">
        <v>155</v>
      </c>
      <c r="B78" s="16" t="s">
        <v>156</v>
      </c>
      <c r="C78" s="16" t="s">
        <v>157</v>
      </c>
      <c r="D78" s="16" t="s">
        <v>158</v>
      </c>
      <c r="E78" s="16" t="s">
        <v>159</v>
      </c>
    </row>
    <row r="79" s="15" customFormat="true" ht="27" hidden="false" customHeight="true" outlineLevel="0" collapsed="false">
      <c r="A79" s="17" t="s">
        <v>262</v>
      </c>
      <c r="B79" s="17" t="s">
        <v>215</v>
      </c>
      <c r="C79" s="17" t="s">
        <v>162</v>
      </c>
      <c r="D79" s="17"/>
      <c r="E79" s="19" t="b">
        <f aca="false">FALSE()</f>
        <v>0</v>
      </c>
    </row>
    <row r="80" s="15" customFormat="true" ht="27" hidden="false" customHeight="true" outlineLevel="0" collapsed="false">
      <c r="A80" s="17" t="s">
        <v>263</v>
      </c>
      <c r="B80" s="17" t="s">
        <v>191</v>
      </c>
      <c r="C80" s="17" t="s">
        <v>162</v>
      </c>
      <c r="D80" s="17"/>
      <c r="E80" s="19" t="b">
        <f aca="false">FALSE()</f>
        <v>0</v>
      </c>
    </row>
    <row r="81" s="15" customFormat="true" ht="27" hidden="false" customHeight="true" outlineLevel="0" collapsed="false">
      <c r="A81" s="17" t="s">
        <v>264</v>
      </c>
      <c r="B81" s="17" t="s">
        <v>203</v>
      </c>
      <c r="C81" s="17" t="s">
        <v>162</v>
      </c>
      <c r="D81" s="17"/>
      <c r="E81" s="19" t="b">
        <f aca="false">FALSE()</f>
        <v>0</v>
      </c>
    </row>
    <row r="82" s="15" customFormat="true" ht="27" hidden="false" customHeight="true" outlineLevel="0" collapsed="false">
      <c r="A82" s="17" t="s">
        <v>265</v>
      </c>
      <c r="B82" s="17" t="s">
        <v>203</v>
      </c>
      <c r="C82" s="17" t="s">
        <v>162</v>
      </c>
      <c r="D82" s="17"/>
      <c r="E82" s="19" t="b">
        <f aca="false">FALSE()</f>
        <v>0</v>
      </c>
    </row>
    <row r="83" s="15" customFormat="true" ht="27" hidden="false" customHeight="true" outlineLevel="0" collapsed="false">
      <c r="A83" s="17" t="s">
        <v>266</v>
      </c>
      <c r="B83" s="17" t="s">
        <v>203</v>
      </c>
      <c r="C83" s="17" t="s">
        <v>162</v>
      </c>
      <c r="D83" s="17"/>
      <c r="E83" s="19" t="b">
        <f aca="false">FALSE()</f>
        <v>0</v>
      </c>
    </row>
    <row r="84" s="15" customFormat="true" ht="27" hidden="false" customHeight="true" outlineLevel="0" collapsed="false">
      <c r="A84" s="17" t="s">
        <v>267</v>
      </c>
      <c r="B84" s="17" t="s">
        <v>203</v>
      </c>
      <c r="C84" s="17" t="s">
        <v>162</v>
      </c>
      <c r="D84" s="17"/>
      <c r="E84" s="19" t="b">
        <f aca="false">FALSE()</f>
        <v>0</v>
      </c>
    </row>
    <row r="85" s="15" customFormat="true" ht="27" hidden="false" customHeight="true" outlineLevel="0" collapsed="false">
      <c r="A85" s="17" t="s">
        <v>268</v>
      </c>
      <c r="B85" s="17" t="s">
        <v>203</v>
      </c>
      <c r="C85" s="17" t="s">
        <v>162</v>
      </c>
      <c r="D85" s="17"/>
      <c r="E85" s="19" t="b">
        <f aca="false">FALSE()</f>
        <v>0</v>
      </c>
    </row>
    <row r="86" s="15" customFormat="true" ht="27" hidden="false" customHeight="true" outlineLevel="0" collapsed="false">
      <c r="A86" s="17" t="s">
        <v>269</v>
      </c>
      <c r="B86" s="17" t="s">
        <v>165</v>
      </c>
      <c r="C86" s="17" t="s">
        <v>162</v>
      </c>
      <c r="D86" s="17"/>
      <c r="E86" s="19" t="b">
        <f aca="false">FALSE()</f>
        <v>0</v>
      </c>
    </row>
    <row r="87" s="15" customFormat="true" ht="27" hidden="false" customHeight="true" outlineLevel="0" collapsed="false">
      <c r="A87" s="17" t="s">
        <v>270</v>
      </c>
      <c r="B87" s="17" t="s">
        <v>240</v>
      </c>
      <c r="C87" s="17" t="s">
        <v>162</v>
      </c>
      <c r="D87" s="17"/>
      <c r="E87" s="19" t="b">
        <f aca="false">FALSE()</f>
        <v>0</v>
      </c>
    </row>
    <row r="88" s="15" customFormat="true" ht="27" hidden="false" customHeight="true" outlineLevel="0" collapsed="false">
      <c r="A88" s="17" t="s">
        <v>271</v>
      </c>
      <c r="B88" s="17" t="s">
        <v>272</v>
      </c>
      <c r="C88" s="17" t="s">
        <v>167</v>
      </c>
      <c r="D88" s="17"/>
      <c r="E88" s="19" t="b">
        <f aca="false">FALSE()</f>
        <v>0</v>
      </c>
    </row>
    <row r="89" s="15" customFormat="true" ht="27" hidden="false" customHeight="true" outlineLevel="0" collapsed="false">
      <c r="A89" s="17" t="s">
        <v>273</v>
      </c>
      <c r="B89" s="17" t="s">
        <v>274</v>
      </c>
      <c r="C89" s="17" t="s">
        <v>162</v>
      </c>
      <c r="D89" s="17"/>
      <c r="E89" s="19" t="b">
        <f aca="false">FALSE()</f>
        <v>0</v>
      </c>
    </row>
    <row r="90" s="15" customFormat="true" ht="27" hidden="false" customHeight="true" outlineLevel="0" collapsed="false">
      <c r="A90" s="17" t="s">
        <v>275</v>
      </c>
      <c r="B90" s="17" t="s">
        <v>181</v>
      </c>
      <c r="C90" s="17" t="s">
        <v>162</v>
      </c>
      <c r="D90" s="17"/>
      <c r="E90" s="19" t="b">
        <f aca="false">FALSE()</f>
        <v>0</v>
      </c>
    </row>
    <row r="91" s="15" customFormat="true" ht="27" hidden="false" customHeight="true" outlineLevel="0" collapsed="false">
      <c r="A91" s="17" t="s">
        <v>276</v>
      </c>
      <c r="B91" s="17" t="s">
        <v>203</v>
      </c>
      <c r="C91" s="17" t="s">
        <v>162</v>
      </c>
      <c r="D91" s="17"/>
      <c r="E91" s="19" t="b">
        <f aca="false">FALSE()</f>
        <v>0</v>
      </c>
    </row>
    <row r="92" s="15" customFormat="true" ht="27" hidden="false" customHeight="true" outlineLevel="0" collapsed="false">
      <c r="A92" s="17" t="s">
        <v>216</v>
      </c>
      <c r="B92" s="17" t="s">
        <v>203</v>
      </c>
      <c r="C92" s="17" t="s">
        <v>162</v>
      </c>
      <c r="D92" s="17"/>
      <c r="E92" s="19" t="b">
        <f aca="false">FALSE()</f>
        <v>0</v>
      </c>
    </row>
    <row r="93" s="15" customFormat="true" ht="27" hidden="false" customHeight="true" outlineLevel="0" collapsed="false">
      <c r="A93" s="17" t="s">
        <v>277</v>
      </c>
      <c r="B93" s="17" t="s">
        <v>165</v>
      </c>
      <c r="C93" s="17" t="s">
        <v>162</v>
      </c>
      <c r="D93" s="17"/>
      <c r="E93" s="19" t="b">
        <f aca="false">FALSE()</f>
        <v>0</v>
      </c>
    </row>
    <row r="94" s="15" customFormat="true" ht="27" hidden="false" customHeight="true" outlineLevel="0" collapsed="false">
      <c r="A94" s="17" t="s">
        <v>278</v>
      </c>
      <c r="B94" s="17" t="s">
        <v>191</v>
      </c>
      <c r="C94" s="17" t="s">
        <v>162</v>
      </c>
      <c r="D94" s="17"/>
      <c r="E94" s="19" t="b">
        <f aca="false">FALSE()</f>
        <v>0</v>
      </c>
    </row>
    <row r="95" s="15" customFormat="true" ht="27" hidden="false" customHeight="true" outlineLevel="0" collapsed="false">
      <c r="A95" s="17" t="s">
        <v>279</v>
      </c>
      <c r="B95" s="17" t="s">
        <v>191</v>
      </c>
      <c r="C95" s="17" t="s">
        <v>162</v>
      </c>
      <c r="D95" s="17"/>
      <c r="E95" s="19" t="b">
        <f aca="false">FALSE()</f>
        <v>0</v>
      </c>
    </row>
    <row r="96" s="15" customFormat="true" ht="27" hidden="false" customHeight="true" outlineLevel="0" collapsed="false">
      <c r="A96" s="17" t="s">
        <v>280</v>
      </c>
      <c r="B96" s="17" t="s">
        <v>176</v>
      </c>
      <c r="C96" s="17" t="s">
        <v>162</v>
      </c>
      <c r="D96" s="17"/>
      <c r="E96" s="19" t="b">
        <f aca="false">FALSE()</f>
        <v>0</v>
      </c>
    </row>
    <row r="97" s="15" customFormat="true" ht="27" hidden="false" customHeight="true" outlineLevel="0" collapsed="false">
      <c r="A97" s="17" t="s">
        <v>281</v>
      </c>
      <c r="B97" s="17" t="s">
        <v>191</v>
      </c>
      <c r="C97" s="17" t="s">
        <v>162</v>
      </c>
      <c r="D97" s="17"/>
      <c r="E97" s="19" t="b">
        <f aca="false">FALSE()</f>
        <v>0</v>
      </c>
    </row>
    <row r="98" s="15" customFormat="true" ht="27" hidden="false" customHeight="true" outlineLevel="0" collapsed="false">
      <c r="A98" s="17" t="s">
        <v>282</v>
      </c>
      <c r="B98" s="17" t="s">
        <v>165</v>
      </c>
      <c r="C98" s="17" t="s">
        <v>283</v>
      </c>
      <c r="D98" s="17"/>
      <c r="E98" s="19" t="b">
        <f aca="false">FALSE()</f>
        <v>0</v>
      </c>
    </row>
    <row r="99" s="15" customFormat="true" ht="27" hidden="false" customHeight="true" outlineLevel="0" collapsed="false">
      <c r="A99" s="17" t="s">
        <v>284</v>
      </c>
      <c r="B99" s="17" t="s">
        <v>165</v>
      </c>
      <c r="C99" s="17" t="s">
        <v>162</v>
      </c>
      <c r="D99" s="17"/>
      <c r="E99" s="19" t="b">
        <f aca="false">FALSE()</f>
        <v>0</v>
      </c>
    </row>
    <row r="100" s="15" customFormat="true" ht="27" hidden="false" customHeight="true" outlineLevel="0" collapsed="false">
      <c r="A100" s="17" t="s">
        <v>285</v>
      </c>
      <c r="B100" s="17" t="s">
        <v>240</v>
      </c>
      <c r="C100" s="17" t="s">
        <v>241</v>
      </c>
      <c r="D100" s="17" t="s">
        <v>286</v>
      </c>
      <c r="E100" s="19" t="b">
        <f aca="false">FALSE()</f>
        <v>0</v>
      </c>
    </row>
    <row r="101" s="15" customFormat="true" ht="27" hidden="false" customHeight="true" outlineLevel="0" collapsed="false">
      <c r="A101" s="17" t="s">
        <v>190</v>
      </c>
      <c r="B101" s="17" t="s">
        <v>191</v>
      </c>
      <c r="C101" s="17" t="s">
        <v>192</v>
      </c>
      <c r="D101" s="17" t="s">
        <v>193</v>
      </c>
      <c r="E101" s="19" t="b">
        <f aca="false">FALSE()</f>
        <v>0</v>
      </c>
    </row>
    <row r="102" s="15" customFormat="true" ht="27" hidden="false" customHeight="true" outlineLevel="0" collapsed="false">
      <c r="A102" s="17" t="s">
        <v>287</v>
      </c>
      <c r="B102" s="17" t="s">
        <v>203</v>
      </c>
      <c r="C102" s="17" t="s">
        <v>167</v>
      </c>
      <c r="D102" s="17"/>
      <c r="E102" s="19" t="b">
        <f aca="false">FALSE()</f>
        <v>0</v>
      </c>
    </row>
    <row r="103" s="15" customFormat="true" ht="27" hidden="false" customHeight="true" outlineLevel="0" collapsed="false">
      <c r="A103" s="17" t="s">
        <v>288</v>
      </c>
      <c r="B103" s="17" t="s">
        <v>203</v>
      </c>
      <c r="C103" s="17" t="s">
        <v>167</v>
      </c>
      <c r="D103" s="17"/>
      <c r="E103" s="19" t="b">
        <f aca="false">FALSE()</f>
        <v>0</v>
      </c>
    </row>
    <row r="104" s="15" customFormat="true" ht="27" hidden="false" customHeight="true" outlineLevel="0" collapsed="false">
      <c r="A104" s="17" t="s">
        <v>289</v>
      </c>
      <c r="B104" s="17" t="s">
        <v>179</v>
      </c>
      <c r="C104" s="17" t="s">
        <v>167</v>
      </c>
      <c r="D104" s="17"/>
      <c r="E104" s="19" t="b">
        <f aca="false">FALSE()</f>
        <v>0</v>
      </c>
    </row>
    <row r="105" s="15" customFormat="true" ht="27" hidden="false" customHeight="true" outlineLevel="0" collapsed="false"/>
    <row r="106" s="15" customFormat="true" ht="27" hidden="false" customHeight="true" outlineLevel="0" collapsed="false">
      <c r="A106" s="14" t="s">
        <v>290</v>
      </c>
      <c r="B106" s="14"/>
      <c r="C106" s="14"/>
      <c r="D106" s="14"/>
      <c r="E106" s="14"/>
    </row>
    <row r="107" s="15" customFormat="true" ht="27" hidden="false" customHeight="true" outlineLevel="0" collapsed="false">
      <c r="A107" s="16" t="s">
        <v>155</v>
      </c>
      <c r="B107" s="16" t="s">
        <v>156</v>
      </c>
      <c r="C107" s="16" t="s">
        <v>157</v>
      </c>
      <c r="D107" s="16" t="s">
        <v>158</v>
      </c>
      <c r="E107" s="16" t="s">
        <v>159</v>
      </c>
    </row>
    <row r="108" s="15" customFormat="true" ht="27" hidden="false" customHeight="true" outlineLevel="0" collapsed="false">
      <c r="A108" s="17" t="s">
        <v>291</v>
      </c>
      <c r="B108" s="17" t="s">
        <v>206</v>
      </c>
      <c r="C108" s="17" t="s">
        <v>292</v>
      </c>
      <c r="D108" s="17" t="s">
        <v>293</v>
      </c>
      <c r="E108" s="19" t="b">
        <f aca="false">FALSE()</f>
        <v>0</v>
      </c>
    </row>
    <row r="109" s="15" customFormat="true" ht="27" hidden="false" customHeight="true" outlineLevel="0" collapsed="false">
      <c r="A109" s="17" t="s">
        <v>216</v>
      </c>
      <c r="B109" s="17" t="s">
        <v>199</v>
      </c>
      <c r="C109" s="17" t="s">
        <v>162</v>
      </c>
      <c r="D109" s="17"/>
      <c r="E109" s="19" t="b">
        <f aca="false">FALSE()</f>
        <v>0</v>
      </c>
    </row>
    <row r="110" s="15" customFormat="true" ht="27" hidden="false" customHeight="true" outlineLevel="0" collapsed="false">
      <c r="A110" s="17" t="s">
        <v>294</v>
      </c>
      <c r="B110" s="17" t="s">
        <v>203</v>
      </c>
      <c r="C110" s="17" t="s">
        <v>162</v>
      </c>
      <c r="D110" s="17"/>
      <c r="E110" s="19" t="b">
        <f aca="false">FALSE()</f>
        <v>0</v>
      </c>
    </row>
    <row r="111" s="15" customFormat="true" ht="27" hidden="false" customHeight="true" outlineLevel="0" collapsed="false">
      <c r="A111" s="17" t="s">
        <v>295</v>
      </c>
      <c r="B111" s="17" t="s">
        <v>176</v>
      </c>
      <c r="C111" s="17" t="s">
        <v>292</v>
      </c>
      <c r="D111" s="17"/>
      <c r="E111" s="19" t="b">
        <f aca="false">FALSE()</f>
        <v>0</v>
      </c>
    </row>
    <row r="112" s="15" customFormat="true" ht="27" hidden="false" customHeight="true" outlineLevel="0" collapsed="false">
      <c r="A112" s="17" t="s">
        <v>296</v>
      </c>
      <c r="B112" s="17" t="s">
        <v>176</v>
      </c>
      <c r="C112" s="17" t="s">
        <v>292</v>
      </c>
      <c r="D112" s="17"/>
      <c r="E112" s="19" t="b">
        <f aca="false">FALSE()</f>
        <v>0</v>
      </c>
    </row>
    <row r="113" s="15" customFormat="true" ht="27" hidden="false" customHeight="true" outlineLevel="0" collapsed="false">
      <c r="A113" s="17" t="s">
        <v>297</v>
      </c>
      <c r="B113" s="17" t="s">
        <v>165</v>
      </c>
      <c r="C113" s="17" t="s">
        <v>162</v>
      </c>
      <c r="D113" s="17"/>
      <c r="E113" s="19" t="b">
        <f aca="false">FALSE()</f>
        <v>0</v>
      </c>
    </row>
    <row r="114" s="15" customFormat="true" ht="27" hidden="false" customHeight="true" outlineLevel="0" collapsed="false">
      <c r="A114" s="17" t="s">
        <v>298</v>
      </c>
      <c r="B114" s="17" t="s">
        <v>206</v>
      </c>
      <c r="C114" s="17" t="s">
        <v>167</v>
      </c>
      <c r="D114" s="17"/>
      <c r="E114" s="19" t="b">
        <f aca="false">FALSE()</f>
        <v>0</v>
      </c>
    </row>
    <row r="115" s="15" customFormat="true" ht="27" hidden="false" customHeight="true" outlineLevel="0" collapsed="false">
      <c r="A115" s="17" t="s">
        <v>299</v>
      </c>
      <c r="B115" s="17" t="s">
        <v>165</v>
      </c>
      <c r="C115" s="17" t="s">
        <v>162</v>
      </c>
      <c r="D115" s="17" t="s">
        <v>300</v>
      </c>
      <c r="E115" s="19" t="b">
        <f aca="false">FALSE()</f>
        <v>0</v>
      </c>
    </row>
    <row r="116" s="15" customFormat="true" ht="27" hidden="false" customHeight="true" outlineLevel="0" collapsed="false"/>
    <row r="117" s="15" customFormat="true" ht="27" hidden="false" customHeight="true" outlineLevel="0" collapsed="false">
      <c r="A117" s="14" t="s">
        <v>111</v>
      </c>
      <c r="B117" s="14"/>
      <c r="C117" s="14"/>
      <c r="D117" s="14"/>
      <c r="E117" s="14"/>
    </row>
    <row r="118" s="15" customFormat="true" ht="27" hidden="false" customHeight="true" outlineLevel="0" collapsed="false">
      <c r="A118" s="16" t="s">
        <v>155</v>
      </c>
      <c r="B118" s="16" t="s">
        <v>156</v>
      </c>
      <c r="C118" s="16" t="s">
        <v>157</v>
      </c>
      <c r="D118" s="16" t="s">
        <v>158</v>
      </c>
      <c r="E118" s="16" t="s">
        <v>159</v>
      </c>
    </row>
    <row r="119" s="15" customFormat="true" ht="27" hidden="false" customHeight="true" outlineLevel="0" collapsed="false">
      <c r="A119" s="17" t="s">
        <v>301</v>
      </c>
      <c r="B119" s="17" t="s">
        <v>302</v>
      </c>
      <c r="C119" s="17" t="s">
        <v>167</v>
      </c>
      <c r="D119" s="17" t="s">
        <v>303</v>
      </c>
      <c r="E119" s="19" t="b">
        <f aca="false">FALSE()</f>
        <v>0</v>
      </c>
    </row>
    <row r="120" s="15" customFormat="true" ht="27" hidden="false" customHeight="true" outlineLevel="0" collapsed="false">
      <c r="A120" s="17" t="s">
        <v>304</v>
      </c>
      <c r="B120" s="17" t="s">
        <v>165</v>
      </c>
      <c r="C120" s="17" t="s">
        <v>162</v>
      </c>
      <c r="D120" s="17"/>
      <c r="E120" s="19" t="b">
        <f aca="false">FALSE()</f>
        <v>0</v>
      </c>
    </row>
    <row r="121" s="15" customFormat="true" ht="27" hidden="false" customHeight="true" outlineLevel="0" collapsed="false">
      <c r="A121" s="17" t="s">
        <v>305</v>
      </c>
      <c r="B121" s="17" t="s">
        <v>191</v>
      </c>
      <c r="C121" s="17" t="s">
        <v>167</v>
      </c>
      <c r="D121" s="17"/>
      <c r="E121" s="19" t="b">
        <f aca="false">FALSE()</f>
        <v>0</v>
      </c>
    </row>
    <row r="122" s="15" customFormat="true" ht="27" hidden="false" customHeight="true" outlineLevel="0" collapsed="false">
      <c r="A122" s="17" t="s">
        <v>306</v>
      </c>
      <c r="B122" s="17" t="s">
        <v>179</v>
      </c>
      <c r="C122" s="17" t="s">
        <v>167</v>
      </c>
      <c r="D122" s="17"/>
      <c r="E122" s="19" t="b">
        <f aca="false">FALSE()</f>
        <v>0</v>
      </c>
    </row>
    <row r="123" s="15" customFormat="true" ht="27" hidden="false" customHeight="true" outlineLevel="0" collapsed="false">
      <c r="A123" s="17" t="s">
        <v>218</v>
      </c>
      <c r="B123" s="17" t="s">
        <v>179</v>
      </c>
      <c r="C123" s="17" t="s">
        <v>167</v>
      </c>
      <c r="D123" s="17"/>
      <c r="E123" s="19" t="b">
        <f aca="false">FALSE()</f>
        <v>0</v>
      </c>
    </row>
    <row r="124" s="15" customFormat="true" ht="27" hidden="false" customHeight="true" outlineLevel="0" collapsed="false">
      <c r="A124" s="17" t="s">
        <v>307</v>
      </c>
      <c r="B124" s="17" t="s">
        <v>308</v>
      </c>
      <c r="C124" s="17" t="s">
        <v>167</v>
      </c>
      <c r="D124" s="17"/>
      <c r="E124" s="19" t="b">
        <f aca="false">FALSE()</f>
        <v>0</v>
      </c>
    </row>
    <row r="125" s="15" customFormat="true" ht="27" hidden="false" customHeight="true" outlineLevel="0" collapsed="false">
      <c r="A125" s="17" t="s">
        <v>309</v>
      </c>
      <c r="B125" s="17" t="s">
        <v>206</v>
      </c>
      <c r="C125" s="17" t="s">
        <v>162</v>
      </c>
      <c r="D125" s="17"/>
      <c r="E125" s="19" t="b">
        <f aca="false">FALSE()</f>
        <v>0</v>
      </c>
    </row>
    <row r="126" s="15" customFormat="true" ht="27" hidden="false" customHeight="true" outlineLevel="0" collapsed="false">
      <c r="A126" s="17" t="s">
        <v>310</v>
      </c>
      <c r="B126" s="17" t="s">
        <v>165</v>
      </c>
      <c r="C126" s="17" t="s">
        <v>162</v>
      </c>
      <c r="D126" s="17"/>
      <c r="E126" s="19" t="b">
        <f aca="false">FALSE()</f>
        <v>0</v>
      </c>
    </row>
    <row r="127" s="15" customFormat="true" ht="27" hidden="false" customHeight="true" outlineLevel="0" collapsed="false">
      <c r="A127" s="17" t="s">
        <v>311</v>
      </c>
      <c r="B127" s="17" t="s">
        <v>215</v>
      </c>
      <c r="C127" s="17" t="s">
        <v>162</v>
      </c>
      <c r="D127" s="17"/>
      <c r="E127" s="19" t="b">
        <f aca="false">FALSE()</f>
        <v>0</v>
      </c>
    </row>
    <row r="128" s="15" customFormat="true" ht="27" hidden="false" customHeight="true" outlineLevel="0" collapsed="false">
      <c r="A128" s="17" t="s">
        <v>312</v>
      </c>
      <c r="B128" s="17" t="s">
        <v>191</v>
      </c>
      <c r="C128" s="17" t="s">
        <v>167</v>
      </c>
      <c r="D128" s="17"/>
      <c r="E128" s="19" t="b">
        <f aca="false">FALSE()</f>
        <v>0</v>
      </c>
    </row>
    <row r="129" s="15" customFormat="true" ht="27" hidden="false" customHeight="true" outlineLevel="0" collapsed="false">
      <c r="A129" s="17" t="s">
        <v>313</v>
      </c>
      <c r="B129" s="17" t="s">
        <v>161</v>
      </c>
      <c r="C129" s="17" t="s">
        <v>162</v>
      </c>
      <c r="D129" s="17"/>
      <c r="E129" s="19" t="b">
        <f aca="false">FALSE()</f>
        <v>0</v>
      </c>
    </row>
    <row r="130" s="15" customFormat="true" ht="27" hidden="false" customHeight="true" outlineLevel="0" collapsed="false">
      <c r="A130" s="17" t="s">
        <v>177</v>
      </c>
      <c r="B130" s="17" t="s">
        <v>165</v>
      </c>
      <c r="C130" s="17" t="s">
        <v>162</v>
      </c>
      <c r="D130" s="17"/>
      <c r="E130" s="19" t="b">
        <f aca="false">FALSE()</f>
        <v>0</v>
      </c>
    </row>
    <row r="131" s="15" customFormat="true" ht="27" hidden="false" customHeight="true" outlineLevel="0" collapsed="false"/>
    <row r="132" s="15" customFormat="true" ht="27" hidden="false" customHeight="true" outlineLevel="0" collapsed="false">
      <c r="A132" s="14" t="s">
        <v>314</v>
      </c>
      <c r="B132" s="14"/>
      <c r="C132" s="14"/>
      <c r="D132" s="14"/>
      <c r="E132" s="14"/>
    </row>
    <row r="133" s="15" customFormat="true" ht="27" hidden="false" customHeight="true" outlineLevel="0" collapsed="false">
      <c r="A133" s="16" t="s">
        <v>155</v>
      </c>
      <c r="B133" s="16" t="s">
        <v>156</v>
      </c>
      <c r="C133" s="16" t="s">
        <v>157</v>
      </c>
      <c r="D133" s="16" t="s">
        <v>158</v>
      </c>
      <c r="E133" s="16" t="s">
        <v>159</v>
      </c>
    </row>
    <row r="134" s="15" customFormat="true" ht="27" hidden="false" customHeight="true" outlineLevel="0" collapsed="false">
      <c r="A134" s="17" t="s">
        <v>315</v>
      </c>
      <c r="B134" s="17" t="s">
        <v>316</v>
      </c>
      <c r="C134" s="17" t="s">
        <v>167</v>
      </c>
      <c r="D134" s="17" t="s">
        <v>317</v>
      </c>
      <c r="E134" s="19" t="b">
        <f aca="false">FALSE()</f>
        <v>0</v>
      </c>
    </row>
    <row r="135" s="15" customFormat="true" ht="27" hidden="false" customHeight="true" outlineLevel="0" collapsed="false">
      <c r="A135" s="17" t="s">
        <v>318</v>
      </c>
      <c r="B135" s="17" t="s">
        <v>274</v>
      </c>
      <c r="C135" s="17" t="s">
        <v>167</v>
      </c>
      <c r="D135" s="17"/>
      <c r="E135" s="19" t="b">
        <f aca="false">FALSE()</f>
        <v>0</v>
      </c>
    </row>
    <row r="136" s="15" customFormat="true" ht="27" hidden="false" customHeight="true" outlineLevel="0" collapsed="false">
      <c r="A136" s="17" t="s">
        <v>271</v>
      </c>
      <c r="B136" s="17" t="s">
        <v>272</v>
      </c>
      <c r="C136" s="17" t="s">
        <v>167</v>
      </c>
      <c r="D136" s="17" t="s">
        <v>319</v>
      </c>
      <c r="E136" s="19" t="b">
        <f aca="false">FALSE()</f>
        <v>0</v>
      </c>
    </row>
    <row r="137" s="15" customFormat="true" ht="27" hidden="false" customHeight="true" outlineLevel="0" collapsed="false">
      <c r="A137" s="17" t="s">
        <v>320</v>
      </c>
      <c r="B137" s="17" t="s">
        <v>206</v>
      </c>
      <c r="C137" s="17" t="s">
        <v>162</v>
      </c>
      <c r="D137" s="17" t="s">
        <v>321</v>
      </c>
      <c r="E137" s="19" t="b">
        <f aca="false">FALSE()</f>
        <v>0</v>
      </c>
      <c r="H137" s="22"/>
    </row>
    <row r="138" s="15" customFormat="true" ht="27" hidden="false" customHeight="true" outlineLevel="0" collapsed="false">
      <c r="A138" s="17" t="s">
        <v>322</v>
      </c>
      <c r="B138" s="17" t="s">
        <v>165</v>
      </c>
      <c r="C138" s="17" t="s">
        <v>192</v>
      </c>
      <c r="D138" s="17" t="s">
        <v>193</v>
      </c>
      <c r="E138" s="19" t="b">
        <f aca="false">FALSE()</f>
        <v>0</v>
      </c>
    </row>
    <row r="139" s="15" customFormat="true" ht="27" hidden="false" customHeight="true" outlineLevel="0" collapsed="false">
      <c r="A139" s="17" t="s">
        <v>323</v>
      </c>
      <c r="B139" s="17" t="s">
        <v>179</v>
      </c>
      <c r="C139" s="17" t="s">
        <v>167</v>
      </c>
      <c r="D139" s="17"/>
      <c r="E139" s="19" t="b">
        <f aca="false">FALSE()</f>
        <v>0</v>
      </c>
    </row>
    <row r="140" s="15" customFormat="true" ht="27" hidden="false" customHeight="true" outlineLevel="0" collapsed="false">
      <c r="A140" s="17" t="s">
        <v>324</v>
      </c>
      <c r="B140" s="17" t="s">
        <v>206</v>
      </c>
      <c r="C140" s="17" t="s">
        <v>162</v>
      </c>
      <c r="D140" s="17"/>
      <c r="E140" s="19" t="b">
        <f aca="false">FALSE()</f>
        <v>0</v>
      </c>
    </row>
    <row r="141" s="15" customFormat="true" ht="27" hidden="false" customHeight="true" outlineLevel="0" collapsed="false">
      <c r="A141" s="17" t="s">
        <v>325</v>
      </c>
      <c r="B141" s="17" t="s">
        <v>206</v>
      </c>
      <c r="C141" s="17" t="s">
        <v>167</v>
      </c>
      <c r="D141" s="17" t="s">
        <v>326</v>
      </c>
      <c r="E141" s="19" t="b">
        <f aca="false">FALSE()</f>
        <v>0</v>
      </c>
    </row>
    <row r="142" s="15" customFormat="true" ht="27" hidden="false" customHeight="true" outlineLevel="0" collapsed="false">
      <c r="A142" s="17" t="s">
        <v>327</v>
      </c>
      <c r="B142" s="17" t="s">
        <v>328</v>
      </c>
      <c r="C142" s="17" t="s">
        <v>241</v>
      </c>
      <c r="D142" s="17"/>
      <c r="E142" s="19" t="b">
        <f aca="false">FALSE()</f>
        <v>0</v>
      </c>
    </row>
    <row r="143" s="15" customFormat="true" ht="27" hidden="false" customHeight="true" outlineLevel="0" collapsed="false">
      <c r="A143" s="17" t="s">
        <v>329</v>
      </c>
      <c r="B143" s="17" t="s">
        <v>215</v>
      </c>
      <c r="C143" s="17" t="s">
        <v>241</v>
      </c>
      <c r="D143" s="17"/>
      <c r="E143" s="19" t="b">
        <f aca="false">FALSE()</f>
        <v>0</v>
      </c>
    </row>
    <row r="144" s="15" customFormat="true" ht="27" hidden="false" customHeight="true" outlineLevel="0" collapsed="false">
      <c r="A144" s="17" t="s">
        <v>330</v>
      </c>
      <c r="B144" s="17" t="s">
        <v>231</v>
      </c>
      <c r="C144" s="17" t="s">
        <v>167</v>
      </c>
      <c r="D144" s="17" t="s">
        <v>331</v>
      </c>
      <c r="E144" s="19" t="b">
        <f aca="false">FALSE()</f>
        <v>0</v>
      </c>
    </row>
    <row r="145" s="15" customFormat="true" ht="27" hidden="false" customHeight="true" outlineLevel="0" collapsed="false"/>
    <row r="146" s="15" customFormat="true" ht="27" hidden="false" customHeight="true" outlineLevel="0" collapsed="false">
      <c r="A146" s="14" t="s">
        <v>332</v>
      </c>
      <c r="B146" s="14"/>
      <c r="C146" s="14"/>
      <c r="D146" s="14"/>
      <c r="E146" s="14"/>
    </row>
    <row r="147" s="15" customFormat="true" ht="27" hidden="false" customHeight="true" outlineLevel="0" collapsed="false">
      <c r="A147" s="16" t="s">
        <v>155</v>
      </c>
      <c r="B147" s="16" t="s">
        <v>156</v>
      </c>
      <c r="C147" s="16" t="s">
        <v>157</v>
      </c>
      <c r="D147" s="16" t="s">
        <v>158</v>
      </c>
      <c r="E147" s="16" t="s">
        <v>159</v>
      </c>
    </row>
    <row r="148" s="15" customFormat="true" ht="27" hidden="false" customHeight="true" outlineLevel="0" collapsed="false">
      <c r="A148" s="17" t="s">
        <v>333</v>
      </c>
      <c r="B148" s="17" t="s">
        <v>191</v>
      </c>
      <c r="C148" s="17" t="s">
        <v>334</v>
      </c>
      <c r="D148" s="17" t="s">
        <v>335</v>
      </c>
      <c r="E148" s="19" t="b">
        <f aca="false">FALSE()</f>
        <v>0</v>
      </c>
    </row>
    <row r="149" s="15" customFormat="true" ht="27" hidden="false" customHeight="true" outlineLevel="0" collapsed="false">
      <c r="A149" s="17" t="s">
        <v>336</v>
      </c>
      <c r="B149" s="17" t="s">
        <v>191</v>
      </c>
      <c r="C149" s="17" t="s">
        <v>334</v>
      </c>
      <c r="D149" s="17"/>
      <c r="E149" s="19" t="b">
        <f aca="false">FALSE()</f>
        <v>0</v>
      </c>
    </row>
    <row r="150" s="15" customFormat="true" ht="27" hidden="false" customHeight="true" outlineLevel="0" collapsed="false">
      <c r="A150" s="17" t="s">
        <v>337</v>
      </c>
      <c r="B150" s="17" t="s">
        <v>316</v>
      </c>
      <c r="C150" s="17" t="s">
        <v>145</v>
      </c>
      <c r="D150" s="17"/>
      <c r="E150" s="19" t="b">
        <f aca="false">FALSE()</f>
        <v>0</v>
      </c>
    </row>
    <row r="151" s="15" customFormat="true" ht="27" hidden="false" customHeight="true" outlineLevel="0" collapsed="false">
      <c r="A151" s="17" t="s">
        <v>338</v>
      </c>
      <c r="B151" s="17" t="s">
        <v>339</v>
      </c>
      <c r="C151" s="17" t="s">
        <v>167</v>
      </c>
      <c r="D151" s="17" t="s">
        <v>340</v>
      </c>
      <c r="E151" s="19" t="b">
        <f aca="false">FALSE()</f>
        <v>0</v>
      </c>
    </row>
    <row r="152" s="15" customFormat="true" ht="27" hidden="false" customHeight="true" outlineLevel="0" collapsed="false">
      <c r="A152" s="17" t="s">
        <v>341</v>
      </c>
      <c r="B152" s="17" t="s">
        <v>191</v>
      </c>
      <c r="C152" s="17" t="s">
        <v>167</v>
      </c>
      <c r="D152" s="17" t="s">
        <v>340</v>
      </c>
      <c r="E152" s="19" t="b">
        <f aca="false">FALSE()</f>
        <v>0</v>
      </c>
    </row>
    <row r="153" s="15" customFormat="true" ht="27" hidden="false" customHeight="true" outlineLevel="0" collapsed="false">
      <c r="A153" s="17" t="s">
        <v>236</v>
      </c>
      <c r="B153" s="17" t="s">
        <v>342</v>
      </c>
      <c r="C153" s="17" t="s">
        <v>167</v>
      </c>
      <c r="D153" s="17" t="s">
        <v>343</v>
      </c>
      <c r="E153" s="19" t="b">
        <f aca="false">FALSE()</f>
        <v>0</v>
      </c>
    </row>
    <row r="154" s="15" customFormat="true" ht="27" hidden="false" customHeight="true" outlineLevel="0" collapsed="false">
      <c r="A154" s="17" t="s">
        <v>233</v>
      </c>
      <c r="B154" s="17" t="s">
        <v>234</v>
      </c>
      <c r="C154" s="17" t="s">
        <v>167</v>
      </c>
      <c r="D154" s="17" t="s">
        <v>344</v>
      </c>
      <c r="E154" s="19" t="b">
        <f aca="false">FALSE()</f>
        <v>0</v>
      </c>
    </row>
    <row r="155" s="15" customFormat="true" ht="27" hidden="false" customHeight="true" outlineLevel="0" collapsed="false">
      <c r="A155" s="17" t="s">
        <v>345</v>
      </c>
      <c r="B155" s="17" t="s">
        <v>346</v>
      </c>
      <c r="C155" s="17" t="s">
        <v>167</v>
      </c>
      <c r="D155" s="17" t="s">
        <v>347</v>
      </c>
      <c r="E155" s="19" t="b">
        <f aca="false">FALSE()</f>
        <v>0</v>
      </c>
    </row>
    <row r="156" s="15" customFormat="true" ht="27" hidden="false" customHeight="true" outlineLevel="0" collapsed="false"/>
    <row r="157" s="15" customFormat="true" ht="27" hidden="false" customHeight="true" outlineLevel="0" collapsed="false">
      <c r="A157" s="14" t="s">
        <v>348</v>
      </c>
      <c r="B157" s="14"/>
      <c r="C157" s="14"/>
      <c r="D157" s="14"/>
      <c r="E157" s="14"/>
    </row>
    <row r="158" s="15" customFormat="true" ht="27" hidden="false" customHeight="true" outlineLevel="0" collapsed="false">
      <c r="A158" s="16" t="s">
        <v>155</v>
      </c>
      <c r="B158" s="16" t="s">
        <v>156</v>
      </c>
      <c r="C158" s="16" t="s">
        <v>157</v>
      </c>
      <c r="D158" s="16" t="s">
        <v>158</v>
      </c>
      <c r="E158" s="16" t="s">
        <v>159</v>
      </c>
    </row>
    <row r="159" s="15" customFormat="true" ht="27" hidden="false" customHeight="true" outlineLevel="0" collapsed="false">
      <c r="A159" s="17" t="s">
        <v>349</v>
      </c>
      <c r="B159" s="17" t="s">
        <v>231</v>
      </c>
      <c r="C159" s="17" t="s">
        <v>162</v>
      </c>
      <c r="D159" s="17" t="s">
        <v>350</v>
      </c>
      <c r="E159" s="19" t="b">
        <f aca="false">FALSE()</f>
        <v>0</v>
      </c>
    </row>
    <row r="160" s="15" customFormat="true" ht="27" hidden="false" customHeight="true" outlineLevel="0" collapsed="false">
      <c r="A160" s="17" t="s">
        <v>351</v>
      </c>
      <c r="B160" s="17" t="s">
        <v>165</v>
      </c>
      <c r="C160" s="17" t="s">
        <v>162</v>
      </c>
      <c r="D160" s="17"/>
      <c r="E160" s="19" t="b">
        <f aca="false">FALSE()</f>
        <v>0</v>
      </c>
    </row>
    <row r="161" s="15" customFormat="true" ht="27" hidden="false" customHeight="true" outlineLevel="0" collapsed="false"/>
    <row r="162" s="15" customFormat="true" ht="27" hidden="false" customHeight="true" outlineLevel="0" collapsed="false">
      <c r="A162" s="14" t="s">
        <v>352</v>
      </c>
      <c r="B162" s="14"/>
      <c r="C162" s="14"/>
      <c r="D162" s="14"/>
      <c r="E162" s="14"/>
    </row>
    <row r="163" s="15" customFormat="true" ht="27" hidden="false" customHeight="true" outlineLevel="0" collapsed="false">
      <c r="A163" s="16" t="s">
        <v>155</v>
      </c>
      <c r="B163" s="16" t="s">
        <v>156</v>
      </c>
      <c r="C163" s="16" t="s">
        <v>157</v>
      </c>
      <c r="D163" s="16" t="s">
        <v>158</v>
      </c>
      <c r="E163" s="16" t="s">
        <v>159</v>
      </c>
    </row>
    <row r="164" s="15" customFormat="true" ht="27" hidden="false" customHeight="true" outlineLevel="0" collapsed="false">
      <c r="A164" s="17" t="s">
        <v>169</v>
      </c>
      <c r="B164" s="17" t="s">
        <v>170</v>
      </c>
      <c r="C164" s="17" t="s">
        <v>170</v>
      </c>
      <c r="D164" s="17" t="s">
        <v>353</v>
      </c>
      <c r="E164" s="19" t="b">
        <f aca="false">FALSE()</f>
        <v>0</v>
      </c>
    </row>
    <row r="165" s="15" customFormat="true" ht="27" hidden="false" customHeight="true" outlineLevel="0" collapsed="false"/>
    <row r="166" s="15" customFormat="true" ht="27" hidden="false" customHeight="true" outlineLevel="0" collapsed="false">
      <c r="A166" s="14" t="s">
        <v>148</v>
      </c>
      <c r="B166" s="14"/>
      <c r="C166" s="14"/>
      <c r="D166" s="14"/>
      <c r="E166" s="14"/>
    </row>
    <row r="167" s="15" customFormat="true" ht="27" hidden="false" customHeight="true" outlineLevel="0" collapsed="false">
      <c r="A167" s="16" t="s">
        <v>155</v>
      </c>
      <c r="B167" s="16" t="s">
        <v>156</v>
      </c>
      <c r="C167" s="16" t="s">
        <v>157</v>
      </c>
      <c r="D167" s="16" t="s">
        <v>158</v>
      </c>
      <c r="E167" s="16" t="s">
        <v>159</v>
      </c>
    </row>
    <row r="168" s="15" customFormat="true" ht="27" hidden="false" customHeight="true" outlineLevel="0" collapsed="false">
      <c r="A168" s="17" t="s">
        <v>354</v>
      </c>
      <c r="B168" s="17" t="s">
        <v>355</v>
      </c>
      <c r="C168" s="17" t="s">
        <v>167</v>
      </c>
      <c r="D168" s="17" t="s">
        <v>356</v>
      </c>
      <c r="E168" s="19" t="b">
        <f aca="false">FALSE()</f>
        <v>0</v>
      </c>
    </row>
    <row r="169" s="15" customFormat="true" ht="27" hidden="false" customHeight="true" outlineLevel="0" collapsed="false">
      <c r="A169" s="17" t="s">
        <v>357</v>
      </c>
      <c r="B169" s="17" t="s">
        <v>358</v>
      </c>
      <c r="C169" s="17" t="s">
        <v>167</v>
      </c>
      <c r="D169" s="17" t="s">
        <v>356</v>
      </c>
      <c r="E169" s="19" t="b">
        <f aca="false">FALSE()</f>
        <v>0</v>
      </c>
    </row>
    <row r="170" s="15" customFormat="true" ht="27" hidden="false" customHeight="true" outlineLevel="0" collapsed="false">
      <c r="A170" s="17" t="s">
        <v>359</v>
      </c>
      <c r="B170" s="17" t="s">
        <v>360</v>
      </c>
      <c r="C170" s="17" t="s">
        <v>167</v>
      </c>
      <c r="D170" s="17"/>
      <c r="E170" s="19" t="b">
        <f aca="false">FALSE()</f>
        <v>0</v>
      </c>
    </row>
    <row r="171" s="15" customFormat="true" ht="27" hidden="false" customHeight="true" outlineLevel="0" collapsed="false">
      <c r="A171" s="17" t="s">
        <v>361</v>
      </c>
      <c r="B171" s="17" t="s">
        <v>179</v>
      </c>
      <c r="C171" s="17" t="s">
        <v>167</v>
      </c>
      <c r="D171" s="17"/>
      <c r="E171" s="19" t="b">
        <f aca="false">FALSE()</f>
        <v>0</v>
      </c>
    </row>
    <row r="172" s="15" customFormat="true" ht="27" hidden="false" customHeight="true" outlineLevel="0" collapsed="false">
      <c r="A172" s="17" t="s">
        <v>362</v>
      </c>
      <c r="B172" s="17" t="s">
        <v>206</v>
      </c>
      <c r="C172" s="17" t="s">
        <v>241</v>
      </c>
      <c r="D172" s="17" t="s">
        <v>363</v>
      </c>
      <c r="E172" s="19" t="b">
        <f aca="false">FALSE()</f>
        <v>0</v>
      </c>
    </row>
    <row r="173" s="15" customFormat="true" ht="27" hidden="false" customHeight="true" outlineLevel="0" collapsed="false">
      <c r="A173" s="17" t="s">
        <v>364</v>
      </c>
      <c r="B173" s="17" t="s">
        <v>191</v>
      </c>
      <c r="C173" s="17" t="s">
        <v>167</v>
      </c>
      <c r="D173" s="17" t="s">
        <v>365</v>
      </c>
      <c r="E173" s="19" t="b">
        <f aca="false">FALSE()</f>
        <v>0</v>
      </c>
    </row>
    <row r="174" s="15" customFormat="true" ht="27" hidden="false" customHeight="true" outlineLevel="0" collapsed="false">
      <c r="A174" s="17" t="s">
        <v>366</v>
      </c>
      <c r="B174" s="17" t="s">
        <v>191</v>
      </c>
      <c r="C174" s="17" t="s">
        <v>167</v>
      </c>
      <c r="D174" s="17" t="s">
        <v>365</v>
      </c>
      <c r="E174" s="19" t="b">
        <f aca="false">FALSE()</f>
        <v>0</v>
      </c>
    </row>
    <row r="175" s="15" customFormat="true" ht="27" hidden="false" customHeight="true" outlineLevel="0" collapsed="false">
      <c r="A175" s="17" t="s">
        <v>367</v>
      </c>
      <c r="B175" s="17" t="s">
        <v>206</v>
      </c>
      <c r="C175" s="17" t="s">
        <v>241</v>
      </c>
      <c r="D175" s="17" t="s">
        <v>363</v>
      </c>
      <c r="E175" s="19" t="b">
        <f aca="false">FALSE()</f>
        <v>0</v>
      </c>
    </row>
    <row r="176" s="15" customFormat="true" ht="27" hidden="false" customHeight="true" outlineLevel="0" collapsed="false">
      <c r="A176" s="17" t="s">
        <v>368</v>
      </c>
      <c r="B176" s="17" t="s">
        <v>199</v>
      </c>
      <c r="C176" s="17" t="s">
        <v>241</v>
      </c>
      <c r="D176" s="17" t="s">
        <v>363</v>
      </c>
      <c r="E176" s="19" t="b">
        <f aca="false">FALSE()</f>
        <v>0</v>
      </c>
    </row>
    <row r="177" s="15" customFormat="true" ht="27" hidden="false" customHeight="true" outlineLevel="0" collapsed="false">
      <c r="A177" s="17" t="s">
        <v>369</v>
      </c>
      <c r="B177" s="17" t="s">
        <v>203</v>
      </c>
      <c r="C177" s="17" t="s">
        <v>241</v>
      </c>
      <c r="D177" s="17" t="s">
        <v>363</v>
      </c>
      <c r="E177" s="19" t="b">
        <f aca="false">FALSE()</f>
        <v>0</v>
      </c>
    </row>
    <row r="178" s="15" customFormat="true" ht="27" hidden="false" customHeight="true" outlineLevel="0" collapsed="false">
      <c r="A178" s="17" t="s">
        <v>370</v>
      </c>
      <c r="B178" s="17" t="s">
        <v>360</v>
      </c>
      <c r="C178" s="17" t="s">
        <v>167</v>
      </c>
      <c r="D178" s="17" t="s">
        <v>371</v>
      </c>
      <c r="E178" s="19" t="b">
        <f aca="false">FALSE()</f>
        <v>0</v>
      </c>
    </row>
    <row r="179" s="15" customFormat="true" ht="27" hidden="false" customHeight="true" outlineLevel="0" collapsed="false">
      <c r="A179" s="17" t="s">
        <v>372</v>
      </c>
      <c r="B179" s="17" t="s">
        <v>191</v>
      </c>
      <c r="C179" s="17" t="s">
        <v>167</v>
      </c>
      <c r="D179" s="17" t="s">
        <v>371</v>
      </c>
      <c r="E179" s="19" t="b">
        <f aca="false">FALSE()</f>
        <v>0</v>
      </c>
    </row>
    <row r="180" s="15" customFormat="true" ht="27" hidden="false" customHeight="true" outlineLevel="0" collapsed="false">
      <c r="A180" s="17" t="s">
        <v>373</v>
      </c>
      <c r="B180" s="17" t="s">
        <v>191</v>
      </c>
      <c r="C180" s="17" t="s">
        <v>167</v>
      </c>
      <c r="D180" s="17" t="s">
        <v>371</v>
      </c>
      <c r="E180" s="19" t="b">
        <f aca="false">FALSE()</f>
        <v>0</v>
      </c>
    </row>
    <row r="181" s="15" customFormat="true" ht="27" hidden="false" customHeight="true" outlineLevel="0" collapsed="false">
      <c r="A181" s="17" t="s">
        <v>374</v>
      </c>
      <c r="B181" s="17" t="s">
        <v>199</v>
      </c>
      <c r="C181" s="17" t="s">
        <v>167</v>
      </c>
      <c r="D181" s="17" t="s">
        <v>371</v>
      </c>
      <c r="E181" s="19" t="b">
        <f aca="false">FALSE()</f>
        <v>0</v>
      </c>
    </row>
    <row r="182" s="15" customFormat="true" ht="27" hidden="false" customHeight="true" outlineLevel="0" collapsed="false">
      <c r="A182" s="17" t="s">
        <v>375</v>
      </c>
      <c r="B182" s="17" t="s">
        <v>199</v>
      </c>
      <c r="C182" s="17" t="s">
        <v>167</v>
      </c>
      <c r="D182" s="17" t="s">
        <v>371</v>
      </c>
      <c r="E182" s="19" t="b">
        <f aca="false">FALSE()</f>
        <v>0</v>
      </c>
    </row>
    <row r="183" s="15" customFormat="true" ht="27" hidden="false" customHeight="true" outlineLevel="0" collapsed="false">
      <c r="A183" s="17" t="s">
        <v>376</v>
      </c>
      <c r="B183" s="17" t="s">
        <v>199</v>
      </c>
      <c r="C183" s="17" t="s">
        <v>167</v>
      </c>
      <c r="D183" s="17" t="s">
        <v>371</v>
      </c>
      <c r="E183" s="19" t="b">
        <f aca="false">FALSE()</f>
        <v>0</v>
      </c>
    </row>
    <row r="184" s="15" customFormat="true" ht="27" hidden="false" customHeight="true" outlineLevel="0" collapsed="false">
      <c r="A184" s="17" t="s">
        <v>377</v>
      </c>
      <c r="B184" s="17" t="s">
        <v>206</v>
      </c>
      <c r="C184" s="17" t="s">
        <v>241</v>
      </c>
      <c r="D184" s="17" t="s">
        <v>363</v>
      </c>
      <c r="E184" s="19" t="b">
        <f aca="false">FALSE()</f>
        <v>0</v>
      </c>
    </row>
    <row r="185" s="15" customFormat="true" ht="27" hidden="false" customHeight="true" outlineLevel="0" collapsed="false">
      <c r="A185" s="17" t="s">
        <v>378</v>
      </c>
      <c r="B185" s="17" t="s">
        <v>206</v>
      </c>
      <c r="C185" s="17" t="s">
        <v>167</v>
      </c>
      <c r="D185" s="17"/>
      <c r="E185" s="19" t="b">
        <f aca="false">FALSE()</f>
        <v>0</v>
      </c>
    </row>
    <row r="186" s="15" customFormat="true" ht="27" hidden="false" customHeight="true" outlineLevel="0" collapsed="false"/>
  </sheetData>
  <mergeCells count="18">
    <mergeCell ref="A1:E1"/>
    <mergeCell ref="A7:E7"/>
    <mergeCell ref="A11:E11"/>
    <mergeCell ref="A15:E15"/>
    <mergeCell ref="A27:E27"/>
    <mergeCell ref="A31:E31"/>
    <mergeCell ref="A39:E39"/>
    <mergeCell ref="A62:E62"/>
    <mergeCell ref="A66:E66"/>
    <mergeCell ref="A70:E70"/>
    <mergeCell ref="A77:E77"/>
    <mergeCell ref="A106:E106"/>
    <mergeCell ref="A117:E117"/>
    <mergeCell ref="A132:E132"/>
    <mergeCell ref="A146:E146"/>
    <mergeCell ref="A157:E157"/>
    <mergeCell ref="A162:E162"/>
    <mergeCell ref="A166:E166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N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U55" activeCellId="0" sqref="U55"/>
    </sheetView>
  </sheetViews>
  <sheetFormatPr defaultColWidth="10.73046875" defaultRowHeight="14.25" zeroHeight="false" outlineLevelRow="0" outlineLevelCol="0"/>
  <cols>
    <col collapsed="false" customWidth="true" hidden="false" outlineLevel="0" max="1" min="1" style="1" width="17.12"/>
    <col collapsed="false" customWidth="true" hidden="false" outlineLevel="0" max="3" min="3" style="1" width="6.26"/>
    <col collapsed="false" customWidth="true" hidden="false" outlineLevel="0" max="4" min="4" style="1" width="12.73"/>
    <col collapsed="false" customWidth="true" hidden="false" outlineLevel="0" max="5" min="5" style="1" width="14.13"/>
    <col collapsed="false" customWidth="true" hidden="false" outlineLevel="0" max="6" min="6" style="1" width="7.6"/>
    <col collapsed="false" customWidth="true" hidden="false" outlineLevel="0" max="7" min="7" style="1" width="11.26"/>
    <col collapsed="false" customWidth="true" hidden="false" outlineLevel="0" max="8" min="8" style="1" width="7.6"/>
    <col collapsed="false" customWidth="true" hidden="false" outlineLevel="0" max="9" min="9" style="1" width="16.13"/>
    <col collapsed="false" customWidth="true" hidden="false" outlineLevel="0" max="10" min="10" style="1" width="7.6"/>
    <col collapsed="false" customWidth="true" hidden="false" outlineLevel="0" max="11" min="11" style="1" width="19.26"/>
    <col collapsed="false" customWidth="true" hidden="false" outlineLevel="0" max="12" min="12" style="1" width="7.6"/>
    <col collapsed="false" customWidth="true" hidden="false" outlineLevel="0" max="13" min="13" style="1" width="14"/>
    <col collapsed="false" customWidth="true" hidden="false" outlineLevel="0" max="14" min="14" style="1" width="7.6"/>
    <col collapsed="false" customWidth="true" hidden="false" outlineLevel="0" max="15" min="15" style="1" width="13"/>
    <col collapsed="false" customWidth="true" hidden="false" outlineLevel="0" max="16" min="16" style="1" width="7.6"/>
    <col collapsed="false" customWidth="true" hidden="false" outlineLevel="0" max="17" min="17" style="1" width="15.26"/>
    <col collapsed="false" customWidth="true" hidden="false" outlineLevel="0" max="18" min="18" style="1" width="7.6"/>
    <col collapsed="false" customWidth="true" hidden="false" outlineLevel="0" max="19" min="19" style="1" width="16.13"/>
    <col collapsed="false" customWidth="true" hidden="false" outlineLevel="0" max="20" min="20" style="1" width="7.6"/>
    <col collapsed="false" customWidth="true" hidden="false" outlineLevel="0" max="21" min="21" style="1" width="25.73"/>
    <col collapsed="false" customWidth="true" hidden="false" outlineLevel="0" max="22" min="22" style="1" width="7.6"/>
    <col collapsed="false" customWidth="true" hidden="false" outlineLevel="0" max="24" min="24" style="1" width="7.6"/>
    <col collapsed="false" customWidth="true" hidden="false" outlineLevel="0" max="25" min="25" style="1" width="21.26"/>
    <col collapsed="false" customWidth="true" hidden="false" outlineLevel="0" max="26" min="26" style="1" width="7.6"/>
    <col collapsed="false" customWidth="true" hidden="false" outlineLevel="0" max="27" min="27" style="1" width="15.26"/>
    <col collapsed="false" customWidth="true" hidden="false" outlineLevel="0" max="28" min="28" style="1" width="7.6"/>
    <col collapsed="false" customWidth="true" hidden="false" outlineLevel="0" max="29" min="29" style="1" width="28"/>
    <col collapsed="false" customWidth="true" hidden="false" outlineLevel="0" max="30" min="30" style="1" width="7.6"/>
    <col collapsed="false" customWidth="true" hidden="false" outlineLevel="0" max="31" min="31" style="1" width="25.39"/>
    <col collapsed="false" customWidth="true" hidden="false" outlineLevel="0" max="32" min="32" style="1" width="7.6"/>
    <col collapsed="false" customWidth="true" hidden="false" outlineLevel="0" max="33" min="33" style="1" width="15.87"/>
    <col collapsed="false" customWidth="true" hidden="false" outlineLevel="0" max="34" min="34" style="1" width="7.6"/>
    <col collapsed="false" customWidth="true" hidden="false" outlineLevel="0" max="35" min="35" style="1" width="16.13"/>
    <col collapsed="false" customWidth="true" hidden="false" outlineLevel="0" max="36" min="36" style="1" width="7.6"/>
    <col collapsed="false" customWidth="true" hidden="false" outlineLevel="0" max="37" min="37" style="1" width="15.87"/>
    <col collapsed="false" customWidth="true" hidden="false" outlineLevel="0" max="38" min="38" style="1" width="7.6"/>
    <col collapsed="false" customWidth="true" hidden="false" outlineLevel="0" max="39" min="39" style="1" width="14.26"/>
    <col collapsed="false" customWidth="true" hidden="false" outlineLevel="0" max="40" min="40" style="1" width="7.6"/>
    <col collapsed="false" customWidth="true" hidden="false" outlineLevel="0" max="41" min="41" style="1" width="20.26"/>
    <col collapsed="false" customWidth="true" hidden="false" outlineLevel="0" max="42" min="42" style="1" width="7.6"/>
    <col collapsed="false" customWidth="true" hidden="false" outlineLevel="0" max="43" min="43" style="1" width="15"/>
    <col collapsed="false" customWidth="true" hidden="false" outlineLevel="0" max="44" min="44" style="1" width="7.6"/>
    <col collapsed="false" customWidth="true" hidden="false" outlineLevel="0" max="45" min="45" style="1" width="26.73"/>
    <col collapsed="false" customWidth="true" hidden="false" outlineLevel="0" max="46" min="46" style="1" width="7.6"/>
  </cols>
  <sheetData>
    <row r="1" customFormat="false" ht="17.25" hidden="false" customHeight="true" outlineLevel="0" collapsed="false">
      <c r="A1" s="23" t="s">
        <v>379</v>
      </c>
      <c r="B1" s="24" t="s">
        <v>167</v>
      </c>
      <c r="C1" s="25" t="s">
        <v>162</v>
      </c>
      <c r="D1" s="26" t="s">
        <v>380</v>
      </c>
      <c r="E1" s="27" t="s">
        <v>172</v>
      </c>
      <c r="F1" s="28" t="s">
        <v>241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</row>
    <row r="2" customFormat="false" ht="14.25" hidden="false" customHeight="false" outlineLevel="0" collapsed="false">
      <c r="A2" s="30" t="s">
        <v>381</v>
      </c>
      <c r="B2" s="31" t="s">
        <v>382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3" t="s">
        <v>383</v>
      </c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13" t="s">
        <v>384</v>
      </c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34" t="s">
        <v>385</v>
      </c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5" t="s">
        <v>386</v>
      </c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13" t="s">
        <v>387</v>
      </c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</row>
    <row r="3" customFormat="false" ht="28.5" hidden="false" customHeight="true" outlineLevel="0" collapsed="false">
      <c r="A3" s="30"/>
      <c r="B3" s="36" t="s">
        <v>388</v>
      </c>
      <c r="C3" s="36"/>
      <c r="D3" s="36" t="s">
        <v>389</v>
      </c>
      <c r="E3" s="36" t="s">
        <v>390</v>
      </c>
      <c r="F3" s="36"/>
      <c r="G3" s="36" t="s">
        <v>391</v>
      </c>
      <c r="H3" s="36"/>
      <c r="I3" s="36" t="s">
        <v>392</v>
      </c>
      <c r="J3" s="36"/>
      <c r="K3" s="36" t="s">
        <v>393</v>
      </c>
      <c r="L3" s="36"/>
      <c r="M3" s="36" t="s">
        <v>394</v>
      </c>
      <c r="N3" s="36"/>
      <c r="O3" s="36" t="s">
        <v>395</v>
      </c>
      <c r="P3" s="36"/>
      <c r="Q3" s="36" t="s">
        <v>396</v>
      </c>
      <c r="R3" s="36"/>
      <c r="S3" s="36" t="s">
        <v>397</v>
      </c>
      <c r="T3" s="36"/>
      <c r="U3" s="36" t="s">
        <v>398</v>
      </c>
      <c r="V3" s="36"/>
      <c r="W3" s="36" t="s">
        <v>399</v>
      </c>
      <c r="X3" s="36"/>
      <c r="Y3" s="36" t="s">
        <v>400</v>
      </c>
      <c r="Z3" s="36"/>
      <c r="AA3" s="36" t="s">
        <v>401</v>
      </c>
      <c r="AB3" s="36"/>
      <c r="AC3" s="36" t="s">
        <v>402</v>
      </c>
      <c r="AD3" s="36"/>
      <c r="AE3" s="36" t="s">
        <v>403</v>
      </c>
      <c r="AF3" s="36"/>
      <c r="AG3" s="36" t="s">
        <v>404</v>
      </c>
      <c r="AH3" s="36"/>
      <c r="AI3" s="36" t="s">
        <v>405</v>
      </c>
      <c r="AJ3" s="36"/>
      <c r="AK3" s="36" t="s">
        <v>406</v>
      </c>
      <c r="AL3" s="36"/>
      <c r="AM3" s="37" t="s">
        <v>209</v>
      </c>
      <c r="AN3" s="37"/>
      <c r="AO3" s="37" t="s">
        <v>211</v>
      </c>
      <c r="AP3" s="37"/>
      <c r="AQ3" s="37" t="s">
        <v>407</v>
      </c>
      <c r="AR3" s="37"/>
      <c r="AS3" s="37" t="s">
        <v>408</v>
      </c>
      <c r="AT3" s="37"/>
      <c r="AU3" s="37" t="s">
        <v>284</v>
      </c>
      <c r="AV3" s="37"/>
      <c r="AW3" s="37" t="s">
        <v>409</v>
      </c>
      <c r="AX3" s="37"/>
      <c r="AY3" s="37" t="s">
        <v>304</v>
      </c>
      <c r="AZ3" s="37"/>
      <c r="BA3" s="38" t="s">
        <v>216</v>
      </c>
      <c r="BB3" s="38"/>
      <c r="BC3" s="38" t="s">
        <v>410</v>
      </c>
      <c r="BD3" s="38"/>
      <c r="BE3" s="38" t="s">
        <v>411</v>
      </c>
      <c r="BF3" s="38"/>
      <c r="BG3" s="38" t="s">
        <v>412</v>
      </c>
      <c r="BH3" s="38"/>
      <c r="BI3" s="38" t="s">
        <v>413</v>
      </c>
      <c r="BJ3" s="38"/>
      <c r="BK3" s="38" t="s">
        <v>307</v>
      </c>
      <c r="BL3" s="38"/>
      <c r="BM3" s="38" t="s">
        <v>414</v>
      </c>
      <c r="BN3" s="38"/>
      <c r="BO3" s="38" t="s">
        <v>297</v>
      </c>
      <c r="BP3" s="38"/>
      <c r="BQ3" s="38" t="s">
        <v>415</v>
      </c>
      <c r="BR3" s="38"/>
      <c r="BS3" s="38" t="s">
        <v>202</v>
      </c>
      <c r="BT3" s="38"/>
      <c r="BU3" s="39" t="s">
        <v>416</v>
      </c>
      <c r="BV3" s="39"/>
      <c r="BW3" s="39" t="s">
        <v>354</v>
      </c>
      <c r="BX3" s="39"/>
      <c r="BY3" s="39" t="s">
        <v>417</v>
      </c>
      <c r="BZ3" s="39"/>
      <c r="CA3" s="39" t="s">
        <v>418</v>
      </c>
      <c r="CB3" s="39"/>
      <c r="CC3" s="39" t="s">
        <v>364</v>
      </c>
      <c r="CD3" s="39"/>
      <c r="CE3" s="39" t="s">
        <v>366</v>
      </c>
      <c r="CF3" s="39"/>
      <c r="CG3" s="39" t="s">
        <v>419</v>
      </c>
      <c r="CH3" s="39"/>
      <c r="CI3" s="39" t="s">
        <v>368</v>
      </c>
      <c r="CJ3" s="39"/>
      <c r="CK3" s="39" t="s">
        <v>369</v>
      </c>
      <c r="CL3" s="39"/>
      <c r="CM3" s="39" t="s">
        <v>370</v>
      </c>
      <c r="CN3" s="39"/>
      <c r="CO3" s="39" t="s">
        <v>420</v>
      </c>
      <c r="CP3" s="39"/>
      <c r="CQ3" s="39" t="s">
        <v>374</v>
      </c>
      <c r="CR3" s="39"/>
      <c r="CS3" s="39" t="s">
        <v>375</v>
      </c>
      <c r="CT3" s="39"/>
      <c r="CU3" s="39" t="s">
        <v>312</v>
      </c>
      <c r="CV3" s="39"/>
      <c r="CW3" s="39" t="s">
        <v>421</v>
      </c>
      <c r="CX3" s="39"/>
      <c r="CY3" s="40" t="s">
        <v>349</v>
      </c>
      <c r="CZ3" s="40"/>
      <c r="DA3" s="40" t="s">
        <v>351</v>
      </c>
      <c r="DB3" s="40"/>
      <c r="DC3" s="40" t="s">
        <v>422</v>
      </c>
      <c r="DD3" s="40"/>
      <c r="DE3" s="40" t="s">
        <v>287</v>
      </c>
      <c r="DF3" s="40"/>
      <c r="DG3" s="40" t="s">
        <v>288</v>
      </c>
      <c r="DH3" s="40"/>
      <c r="DI3" s="40" t="s">
        <v>423</v>
      </c>
      <c r="DJ3" s="40"/>
      <c r="DK3" s="40" t="s">
        <v>424</v>
      </c>
      <c r="DL3" s="40"/>
      <c r="DM3" s="40" t="s">
        <v>311</v>
      </c>
      <c r="DN3" s="40"/>
      <c r="DO3" s="40" t="s">
        <v>425</v>
      </c>
      <c r="DP3" s="40"/>
      <c r="DQ3" s="40" t="s">
        <v>194</v>
      </c>
      <c r="DR3" s="40"/>
      <c r="DS3" s="38" t="s">
        <v>426</v>
      </c>
      <c r="DT3" s="38"/>
      <c r="DU3" s="38" t="s">
        <v>427</v>
      </c>
      <c r="DV3" s="38"/>
      <c r="DW3" s="38" t="s">
        <v>323</v>
      </c>
      <c r="DX3" s="38"/>
      <c r="DY3" s="38" t="s">
        <v>428</v>
      </c>
      <c r="DZ3" s="38"/>
      <c r="EA3" s="38" t="s">
        <v>318</v>
      </c>
      <c r="EB3" s="38"/>
      <c r="EC3" s="38" t="s">
        <v>429</v>
      </c>
      <c r="ED3" s="38"/>
      <c r="EE3" s="40" t="s">
        <v>271</v>
      </c>
      <c r="EF3" s="29"/>
      <c r="EG3" s="40" t="s">
        <v>430</v>
      </c>
      <c r="EH3" s="29"/>
      <c r="EI3" s="40" t="s">
        <v>431</v>
      </c>
      <c r="EJ3" s="29"/>
      <c r="EK3" s="40" t="s">
        <v>320</v>
      </c>
      <c r="EL3" s="29"/>
      <c r="EM3" s="40" t="s">
        <v>432</v>
      </c>
      <c r="EN3" s="29"/>
      <c r="EO3" s="40" t="s">
        <v>433</v>
      </c>
      <c r="EP3" s="29"/>
      <c r="EQ3" s="40" t="s">
        <v>185</v>
      </c>
      <c r="ER3" s="29"/>
      <c r="ES3" s="40" t="s">
        <v>434</v>
      </c>
      <c r="ET3" s="29"/>
      <c r="EU3" s="40" t="s">
        <v>435</v>
      </c>
      <c r="EV3" s="29"/>
      <c r="EW3" s="40" t="s">
        <v>436</v>
      </c>
      <c r="EX3" s="29"/>
      <c r="EY3" s="40" t="s">
        <v>166</v>
      </c>
      <c r="EZ3" s="29"/>
      <c r="FA3" s="40" t="s">
        <v>437</v>
      </c>
      <c r="FB3" s="29"/>
      <c r="FC3" s="40" t="s">
        <v>222</v>
      </c>
      <c r="FD3" s="29"/>
      <c r="FE3" s="40" t="s">
        <v>438</v>
      </c>
      <c r="FF3" s="29"/>
      <c r="FG3" s="40" t="s">
        <v>439</v>
      </c>
      <c r="FH3" s="29"/>
      <c r="FI3" s="40" t="s">
        <v>223</v>
      </c>
      <c r="FJ3" s="29"/>
      <c r="FK3" s="40" t="s">
        <v>440</v>
      </c>
      <c r="FL3" s="29"/>
      <c r="FM3" s="40" t="s">
        <v>224</v>
      </c>
      <c r="FN3" s="29"/>
      <c r="FO3" s="40" t="s">
        <v>441</v>
      </c>
      <c r="FP3" s="29"/>
      <c r="FQ3" s="40" t="s">
        <v>442</v>
      </c>
      <c r="FR3" s="29"/>
      <c r="FS3" s="40" t="s">
        <v>262</v>
      </c>
      <c r="FT3" s="29"/>
      <c r="FU3" s="40" t="s">
        <v>443</v>
      </c>
      <c r="FV3" s="29"/>
      <c r="FW3" s="40" t="s">
        <v>267</v>
      </c>
      <c r="FX3" s="29"/>
      <c r="FY3" s="40" t="s">
        <v>444</v>
      </c>
      <c r="FZ3" s="29"/>
      <c r="GA3" s="40" t="s">
        <v>270</v>
      </c>
      <c r="GB3" s="29"/>
      <c r="GC3" s="40" t="s">
        <v>275</v>
      </c>
      <c r="GD3" s="29"/>
      <c r="GE3" s="40" t="s">
        <v>445</v>
      </c>
      <c r="GF3" s="29"/>
      <c r="GG3" s="40" t="s">
        <v>446</v>
      </c>
      <c r="GH3" s="29"/>
      <c r="GI3" s="40" t="s">
        <v>277</v>
      </c>
      <c r="GJ3" s="29"/>
      <c r="GK3" s="40" t="s">
        <v>279</v>
      </c>
      <c r="GL3" s="29"/>
      <c r="GM3" s="40" t="s">
        <v>273</v>
      </c>
      <c r="GN3" s="29"/>
      <c r="GO3" s="40" t="s">
        <v>269</v>
      </c>
      <c r="GP3" s="29"/>
      <c r="GQ3" s="40" t="s">
        <v>281</v>
      </c>
      <c r="GR3" s="29"/>
      <c r="GS3" s="40" t="s">
        <v>447</v>
      </c>
      <c r="GT3" s="29"/>
      <c r="GU3" s="40" t="s">
        <v>276</v>
      </c>
      <c r="GV3" s="29"/>
      <c r="GW3" s="40" t="s">
        <v>278</v>
      </c>
      <c r="GX3" s="29"/>
      <c r="GY3" s="40" t="s">
        <v>266</v>
      </c>
      <c r="GZ3" s="29"/>
      <c r="HA3" s="40" t="s">
        <v>257</v>
      </c>
      <c r="HB3" s="29"/>
      <c r="HC3" s="40" t="s">
        <v>448</v>
      </c>
      <c r="HD3" s="29"/>
      <c r="HE3" s="40" t="s">
        <v>449</v>
      </c>
      <c r="HF3" s="29"/>
      <c r="HG3" s="40" t="s">
        <v>450</v>
      </c>
      <c r="HH3" s="29"/>
      <c r="HI3" s="40" t="s">
        <v>160</v>
      </c>
      <c r="HJ3" s="29"/>
      <c r="HK3" s="40" t="s">
        <v>451</v>
      </c>
      <c r="HL3" s="29"/>
      <c r="HM3" s="40" t="s">
        <v>452</v>
      </c>
      <c r="HN3" s="29"/>
    </row>
    <row r="4" customFormat="false" ht="14.25" hidden="false" customHeight="false" outlineLevel="0" collapsed="false">
      <c r="A4" s="30"/>
      <c r="B4" s="36" t="s">
        <v>453</v>
      </c>
      <c r="C4" s="36" t="s">
        <v>454</v>
      </c>
      <c r="D4" s="36" t="s">
        <v>453</v>
      </c>
      <c r="E4" s="36" t="s">
        <v>453</v>
      </c>
      <c r="F4" s="36" t="s">
        <v>455</v>
      </c>
      <c r="G4" s="36" t="s">
        <v>453</v>
      </c>
      <c r="H4" s="36" t="s">
        <v>455</v>
      </c>
      <c r="I4" s="36" t="s">
        <v>453</v>
      </c>
      <c r="J4" s="36" t="s">
        <v>455</v>
      </c>
      <c r="K4" s="36" t="s">
        <v>453</v>
      </c>
      <c r="L4" s="36" t="s">
        <v>456</v>
      </c>
      <c r="M4" s="36" t="s">
        <v>453</v>
      </c>
      <c r="N4" s="36" t="s">
        <v>457</v>
      </c>
      <c r="O4" s="36" t="s">
        <v>453</v>
      </c>
      <c r="P4" s="36" t="s">
        <v>456</v>
      </c>
      <c r="Q4" s="36" t="s">
        <v>453</v>
      </c>
      <c r="R4" s="36" t="s">
        <v>456</v>
      </c>
      <c r="S4" s="36" t="s">
        <v>453</v>
      </c>
      <c r="T4" s="36" t="s">
        <v>455</v>
      </c>
      <c r="U4" s="36" t="s">
        <v>453</v>
      </c>
      <c r="V4" s="36" t="s">
        <v>455</v>
      </c>
      <c r="W4" s="36" t="s">
        <v>453</v>
      </c>
      <c r="X4" s="36" t="s">
        <v>455</v>
      </c>
      <c r="Y4" s="36" t="s">
        <v>453</v>
      </c>
      <c r="Z4" s="36" t="s">
        <v>458</v>
      </c>
      <c r="AA4" s="36" t="s">
        <v>453</v>
      </c>
      <c r="AB4" s="36" t="s">
        <v>458</v>
      </c>
      <c r="AC4" s="36" t="s">
        <v>453</v>
      </c>
      <c r="AD4" s="36" t="s">
        <v>459</v>
      </c>
      <c r="AE4" s="36" t="s">
        <v>453</v>
      </c>
      <c r="AF4" s="36" t="s">
        <v>457</v>
      </c>
      <c r="AG4" s="36" t="s">
        <v>453</v>
      </c>
      <c r="AH4" s="36" t="s">
        <v>455</v>
      </c>
      <c r="AI4" s="36" t="s">
        <v>453</v>
      </c>
      <c r="AJ4" s="36" t="s">
        <v>455</v>
      </c>
      <c r="AK4" s="36" t="s">
        <v>453</v>
      </c>
      <c r="AL4" s="36" t="s">
        <v>460</v>
      </c>
      <c r="AM4" s="37" t="s">
        <v>453</v>
      </c>
      <c r="AN4" s="37" t="s">
        <v>457</v>
      </c>
      <c r="AO4" s="37" t="s">
        <v>453</v>
      </c>
      <c r="AP4" s="37" t="s">
        <v>457</v>
      </c>
      <c r="AQ4" s="37" t="s">
        <v>453</v>
      </c>
      <c r="AR4" s="37" t="s">
        <v>457</v>
      </c>
      <c r="AS4" s="37" t="s">
        <v>453</v>
      </c>
      <c r="AT4" s="37" t="s">
        <v>461</v>
      </c>
      <c r="AU4" s="37" t="s">
        <v>453</v>
      </c>
      <c r="AV4" s="37" t="s">
        <v>457</v>
      </c>
      <c r="AW4" s="37" t="s">
        <v>453</v>
      </c>
      <c r="AX4" s="37" t="s">
        <v>457</v>
      </c>
      <c r="AY4" s="37" t="s">
        <v>453</v>
      </c>
      <c r="AZ4" s="37" t="s">
        <v>457</v>
      </c>
      <c r="BA4" s="38" t="s">
        <v>453</v>
      </c>
      <c r="BB4" s="38" t="s">
        <v>457</v>
      </c>
      <c r="BC4" s="38" t="s">
        <v>453</v>
      </c>
      <c r="BD4" s="38" t="s">
        <v>457</v>
      </c>
      <c r="BE4" s="38" t="s">
        <v>453</v>
      </c>
      <c r="BF4" s="38" t="s">
        <v>457</v>
      </c>
      <c r="BG4" s="38" t="s">
        <v>453</v>
      </c>
      <c r="BH4" s="38" t="s">
        <v>457</v>
      </c>
      <c r="BI4" s="38" t="s">
        <v>453</v>
      </c>
      <c r="BJ4" s="38" t="s">
        <v>454</v>
      </c>
      <c r="BK4" s="38" t="s">
        <v>453</v>
      </c>
      <c r="BL4" s="38" t="s">
        <v>454</v>
      </c>
      <c r="BM4" s="38" t="s">
        <v>453</v>
      </c>
      <c r="BN4" s="38" t="s">
        <v>462</v>
      </c>
      <c r="BO4" s="38" t="s">
        <v>453</v>
      </c>
      <c r="BP4" s="38" t="s">
        <v>457</v>
      </c>
      <c r="BQ4" s="38" t="s">
        <v>453</v>
      </c>
      <c r="BR4" s="38" t="s">
        <v>457</v>
      </c>
      <c r="BS4" s="38" t="s">
        <v>453</v>
      </c>
      <c r="BT4" s="38" t="s">
        <v>457</v>
      </c>
      <c r="BU4" s="39" t="s">
        <v>453</v>
      </c>
      <c r="BV4" s="39" t="s">
        <v>454</v>
      </c>
      <c r="BW4" s="39" t="s">
        <v>453</v>
      </c>
      <c r="BX4" s="39" t="s">
        <v>463</v>
      </c>
      <c r="BY4" s="39" t="s">
        <v>453</v>
      </c>
      <c r="BZ4" s="39" t="s">
        <v>457</v>
      </c>
      <c r="CA4" s="39" t="s">
        <v>453</v>
      </c>
      <c r="CB4" s="39" t="s">
        <v>454</v>
      </c>
      <c r="CC4" s="39" t="s">
        <v>453</v>
      </c>
      <c r="CD4" s="39" t="s">
        <v>461</v>
      </c>
      <c r="CE4" s="39" t="s">
        <v>453</v>
      </c>
      <c r="CF4" s="39" t="s">
        <v>461</v>
      </c>
      <c r="CG4" s="39" t="s">
        <v>453</v>
      </c>
      <c r="CH4" s="39" t="s">
        <v>454</v>
      </c>
      <c r="CI4" s="39" t="s">
        <v>453</v>
      </c>
      <c r="CJ4" s="39" t="s">
        <v>457</v>
      </c>
      <c r="CK4" s="39" t="s">
        <v>453</v>
      </c>
      <c r="CL4" s="39" t="s">
        <v>457</v>
      </c>
      <c r="CM4" s="39" t="s">
        <v>453</v>
      </c>
      <c r="CN4" s="39" t="s">
        <v>464</v>
      </c>
      <c r="CO4" s="39" t="s">
        <v>453</v>
      </c>
      <c r="CP4" s="39" t="s">
        <v>464</v>
      </c>
      <c r="CQ4" s="39" t="s">
        <v>453</v>
      </c>
      <c r="CR4" s="39" t="s">
        <v>457</v>
      </c>
      <c r="CS4" s="39" t="s">
        <v>453</v>
      </c>
      <c r="CT4" s="39" t="s">
        <v>454</v>
      </c>
      <c r="CU4" s="39" t="s">
        <v>453</v>
      </c>
      <c r="CV4" s="39" t="s">
        <v>461</v>
      </c>
      <c r="CW4" s="39" t="s">
        <v>453</v>
      </c>
      <c r="CX4" s="39" t="s">
        <v>454</v>
      </c>
      <c r="CY4" s="40" t="s">
        <v>453</v>
      </c>
      <c r="CZ4" s="40" t="s">
        <v>457</v>
      </c>
      <c r="DA4" s="40" t="s">
        <v>453</v>
      </c>
      <c r="DB4" s="40" t="s">
        <v>457</v>
      </c>
      <c r="DC4" s="40" t="s">
        <v>453</v>
      </c>
      <c r="DD4" s="40" t="s">
        <v>457</v>
      </c>
      <c r="DE4" s="40" t="s">
        <v>453</v>
      </c>
      <c r="DF4" s="40" t="s">
        <v>457</v>
      </c>
      <c r="DG4" s="40" t="s">
        <v>453</v>
      </c>
      <c r="DH4" s="40" t="s">
        <v>457</v>
      </c>
      <c r="DI4" s="40" t="s">
        <v>453</v>
      </c>
      <c r="DJ4" s="40" t="s">
        <v>461</v>
      </c>
      <c r="DK4" s="40" t="s">
        <v>453</v>
      </c>
      <c r="DL4" s="40" t="s">
        <v>457</v>
      </c>
      <c r="DM4" s="40" t="s">
        <v>453</v>
      </c>
      <c r="DN4" s="40" t="s">
        <v>457</v>
      </c>
      <c r="DO4" s="40" t="s">
        <v>453</v>
      </c>
      <c r="DP4" s="40" t="s">
        <v>454</v>
      </c>
      <c r="DQ4" s="40" t="s">
        <v>453</v>
      </c>
      <c r="DR4" s="40" t="s">
        <v>457</v>
      </c>
      <c r="DS4" s="38" t="s">
        <v>453</v>
      </c>
      <c r="DT4" s="38" t="s">
        <v>454</v>
      </c>
      <c r="DU4" s="38" t="s">
        <v>453</v>
      </c>
      <c r="DV4" s="38" t="s">
        <v>454</v>
      </c>
      <c r="DW4" s="38" t="s">
        <v>453</v>
      </c>
      <c r="DX4" s="38" t="s">
        <v>454</v>
      </c>
      <c r="DY4" s="38" t="s">
        <v>453</v>
      </c>
      <c r="DZ4" s="38" t="s">
        <v>454</v>
      </c>
      <c r="EA4" s="38" t="s">
        <v>453</v>
      </c>
      <c r="EB4" s="38" t="s">
        <v>454</v>
      </c>
      <c r="EC4" s="38" t="s">
        <v>453</v>
      </c>
      <c r="ED4" s="38" t="s">
        <v>457</v>
      </c>
      <c r="EE4" s="40" t="s">
        <v>453</v>
      </c>
      <c r="EF4" s="40" t="s">
        <v>457</v>
      </c>
      <c r="EG4" s="40" t="s">
        <v>453</v>
      </c>
      <c r="EH4" s="40" t="s">
        <v>457</v>
      </c>
      <c r="EI4" s="40" t="s">
        <v>453</v>
      </c>
      <c r="EJ4" s="40" t="s">
        <v>457</v>
      </c>
      <c r="EK4" s="40" t="s">
        <v>453</v>
      </c>
      <c r="EL4" s="40" t="s">
        <v>457</v>
      </c>
      <c r="EM4" s="40" t="s">
        <v>453</v>
      </c>
      <c r="EN4" s="40" t="s">
        <v>457</v>
      </c>
      <c r="EO4" s="40" t="s">
        <v>453</v>
      </c>
      <c r="EP4" s="40" t="s">
        <v>457</v>
      </c>
      <c r="EQ4" s="40" t="s">
        <v>453</v>
      </c>
      <c r="ER4" s="40" t="s">
        <v>457</v>
      </c>
      <c r="ES4" s="40" t="s">
        <v>453</v>
      </c>
      <c r="ET4" s="40" t="s">
        <v>454</v>
      </c>
      <c r="EU4" s="40" t="s">
        <v>453</v>
      </c>
      <c r="EV4" s="40" t="s">
        <v>454</v>
      </c>
      <c r="EW4" s="40" t="s">
        <v>453</v>
      </c>
      <c r="EX4" s="40" t="s">
        <v>454</v>
      </c>
      <c r="EY4" s="40" t="s">
        <v>453</v>
      </c>
      <c r="EZ4" s="40" t="s">
        <v>457</v>
      </c>
      <c r="FA4" s="40" t="s">
        <v>453</v>
      </c>
      <c r="FB4" s="40" t="s">
        <v>457</v>
      </c>
      <c r="FC4" s="40" t="s">
        <v>453</v>
      </c>
      <c r="FD4" s="40" t="s">
        <v>461</v>
      </c>
      <c r="FE4" s="40" t="s">
        <v>453</v>
      </c>
      <c r="FF4" s="40" t="s">
        <v>457</v>
      </c>
      <c r="FG4" s="40" t="s">
        <v>453</v>
      </c>
      <c r="FH4" s="40" t="s">
        <v>457</v>
      </c>
      <c r="FI4" s="40" t="s">
        <v>453</v>
      </c>
      <c r="FJ4" s="40" t="s">
        <v>457</v>
      </c>
      <c r="FK4" s="40" t="s">
        <v>453</v>
      </c>
      <c r="FL4" s="40" t="s">
        <v>456</v>
      </c>
      <c r="FM4" s="40" t="s">
        <v>453</v>
      </c>
      <c r="FN4" s="40" t="s">
        <v>465</v>
      </c>
      <c r="FO4" s="40" t="s">
        <v>453</v>
      </c>
      <c r="FP4" s="40" t="s">
        <v>463</v>
      </c>
      <c r="FQ4" s="40" t="s">
        <v>453</v>
      </c>
      <c r="FR4" s="40" t="s">
        <v>463</v>
      </c>
      <c r="FS4" s="40" t="s">
        <v>453</v>
      </c>
      <c r="FT4" s="40" t="s">
        <v>457</v>
      </c>
      <c r="FU4" s="40" t="s">
        <v>453</v>
      </c>
      <c r="FV4" s="40" t="s">
        <v>461</v>
      </c>
      <c r="FW4" s="40" t="s">
        <v>453</v>
      </c>
      <c r="FX4" s="40" t="s">
        <v>457</v>
      </c>
      <c r="FY4" s="40" t="s">
        <v>453</v>
      </c>
      <c r="FZ4" s="40" t="s">
        <v>457</v>
      </c>
      <c r="GA4" s="40" t="s">
        <v>453</v>
      </c>
      <c r="GB4" s="40" t="s">
        <v>457</v>
      </c>
      <c r="GC4" s="40" t="s">
        <v>453</v>
      </c>
      <c r="GD4" s="40" t="s">
        <v>457</v>
      </c>
      <c r="GE4" s="40" t="s">
        <v>453</v>
      </c>
      <c r="GF4" s="40" t="s">
        <v>457</v>
      </c>
      <c r="GG4" s="40" t="s">
        <v>453</v>
      </c>
      <c r="GH4" s="40" t="s">
        <v>457</v>
      </c>
      <c r="GI4" s="40" t="s">
        <v>453</v>
      </c>
      <c r="GJ4" s="40" t="s">
        <v>457</v>
      </c>
      <c r="GK4" s="40" t="s">
        <v>453</v>
      </c>
      <c r="GL4" s="40" t="s">
        <v>457</v>
      </c>
      <c r="GM4" s="40" t="s">
        <v>453</v>
      </c>
      <c r="GN4" s="40" t="s">
        <v>457</v>
      </c>
      <c r="GO4" s="40" t="s">
        <v>453</v>
      </c>
      <c r="GP4" s="40" t="s">
        <v>457</v>
      </c>
      <c r="GQ4" s="40" t="s">
        <v>453</v>
      </c>
      <c r="GR4" s="40" t="s">
        <v>454</v>
      </c>
      <c r="GS4" s="40" t="s">
        <v>453</v>
      </c>
      <c r="GT4" s="40" t="s">
        <v>454</v>
      </c>
      <c r="GU4" s="40" t="s">
        <v>453</v>
      </c>
      <c r="GV4" s="40" t="s">
        <v>457</v>
      </c>
      <c r="GW4" s="40" t="s">
        <v>453</v>
      </c>
      <c r="GX4" s="40" t="s">
        <v>454</v>
      </c>
      <c r="GY4" s="40" t="s">
        <v>453</v>
      </c>
      <c r="GZ4" s="40" t="s">
        <v>457</v>
      </c>
      <c r="HA4" s="40" t="s">
        <v>453</v>
      </c>
      <c r="HB4" s="40" t="s">
        <v>457</v>
      </c>
      <c r="HC4" s="40" t="s">
        <v>453</v>
      </c>
      <c r="HD4" s="40" t="s">
        <v>457</v>
      </c>
      <c r="HE4" s="40" t="s">
        <v>453</v>
      </c>
      <c r="HF4" s="40" t="s">
        <v>454</v>
      </c>
      <c r="HG4" s="40" t="s">
        <v>453</v>
      </c>
      <c r="HH4" s="40" t="s">
        <v>461</v>
      </c>
      <c r="HI4" s="40" t="s">
        <v>453</v>
      </c>
      <c r="HJ4" s="40" t="s">
        <v>457</v>
      </c>
      <c r="HK4" s="40" t="s">
        <v>453</v>
      </c>
      <c r="HL4" s="40" t="s">
        <v>458</v>
      </c>
      <c r="HM4" s="40" t="s">
        <v>453</v>
      </c>
      <c r="HN4" s="40" t="s">
        <v>457</v>
      </c>
    </row>
    <row r="5" customFormat="false" ht="25.5" hidden="false" customHeight="true" outlineLevel="0" collapsed="false">
      <c r="A5" s="41" t="s">
        <v>466</v>
      </c>
      <c r="B5" s="42"/>
      <c r="C5" s="43"/>
      <c r="D5" s="42"/>
      <c r="E5" s="42"/>
      <c r="F5" s="43"/>
      <c r="G5" s="42"/>
      <c r="H5" s="43"/>
      <c r="I5" s="42"/>
      <c r="J5" s="43"/>
      <c r="K5" s="42"/>
      <c r="L5" s="43"/>
      <c r="M5" s="42"/>
      <c r="N5" s="43"/>
      <c r="O5" s="42"/>
      <c r="P5" s="43"/>
      <c r="Q5" s="42"/>
      <c r="R5" s="43"/>
      <c r="S5" s="42"/>
      <c r="T5" s="43"/>
      <c r="U5" s="42"/>
      <c r="V5" s="43"/>
      <c r="W5" s="42"/>
      <c r="X5" s="43"/>
      <c r="Y5" s="42"/>
      <c r="Z5" s="43"/>
      <c r="AA5" s="42"/>
      <c r="AB5" s="43"/>
      <c r="AC5" s="42"/>
      <c r="AD5" s="43"/>
      <c r="AE5" s="42"/>
      <c r="AF5" s="43"/>
      <c r="AG5" s="42"/>
      <c r="AH5" s="43"/>
      <c r="AI5" s="42"/>
      <c r="AJ5" s="43"/>
      <c r="AK5" s="42"/>
      <c r="AL5" s="43"/>
      <c r="AM5" s="42"/>
      <c r="AN5" s="43"/>
      <c r="AO5" s="42"/>
      <c r="AP5" s="43"/>
      <c r="AQ5" s="42"/>
      <c r="AR5" s="43"/>
      <c r="AS5" s="42"/>
      <c r="AT5" s="43"/>
      <c r="AU5" s="42"/>
      <c r="AV5" s="43"/>
      <c r="AW5" s="42"/>
      <c r="AX5" s="43"/>
      <c r="AY5" s="42"/>
      <c r="AZ5" s="43"/>
      <c r="BA5" s="42"/>
      <c r="BB5" s="43"/>
      <c r="BC5" s="42"/>
      <c r="BD5" s="43"/>
      <c r="BE5" s="42"/>
      <c r="BF5" s="43"/>
      <c r="BG5" s="42"/>
      <c r="BH5" s="43"/>
      <c r="BI5" s="42"/>
      <c r="BJ5" s="43"/>
      <c r="BK5" s="42"/>
      <c r="BL5" s="43"/>
      <c r="BM5" s="42"/>
      <c r="BN5" s="43"/>
      <c r="BO5" s="42" t="s">
        <v>162</v>
      </c>
      <c r="BP5" s="43" t="n">
        <v>1</v>
      </c>
      <c r="BQ5" s="42"/>
      <c r="BR5" s="43"/>
      <c r="BS5" s="42"/>
      <c r="BT5" s="43"/>
      <c r="BU5" s="42"/>
      <c r="BV5" s="43"/>
      <c r="BW5" s="42"/>
      <c r="BX5" s="43"/>
      <c r="BY5" s="42"/>
      <c r="BZ5" s="43"/>
      <c r="CA5" s="42"/>
      <c r="CB5" s="43"/>
      <c r="CC5" s="42"/>
      <c r="CD5" s="43"/>
      <c r="CE5" s="42"/>
      <c r="CF5" s="43"/>
      <c r="CG5" s="42"/>
      <c r="CH5" s="43"/>
      <c r="CI5" s="42"/>
      <c r="CJ5" s="43"/>
      <c r="CK5" s="42"/>
      <c r="CL5" s="43"/>
      <c r="CM5" s="42"/>
      <c r="CN5" s="43"/>
      <c r="CO5" s="42"/>
      <c r="CP5" s="43"/>
      <c r="CQ5" s="42"/>
      <c r="CR5" s="43"/>
      <c r="CS5" s="42"/>
      <c r="CT5" s="43"/>
      <c r="CU5" s="42"/>
      <c r="CV5" s="43"/>
      <c r="CW5" s="42"/>
      <c r="CX5" s="43"/>
      <c r="CY5" s="42"/>
      <c r="CZ5" s="43"/>
      <c r="DA5" s="42"/>
      <c r="DB5" s="43"/>
      <c r="DC5" s="42"/>
      <c r="DD5" s="43"/>
      <c r="DE5" s="42"/>
      <c r="DF5" s="43"/>
      <c r="DG5" s="42"/>
      <c r="DH5" s="43"/>
      <c r="DI5" s="42"/>
      <c r="DJ5" s="43"/>
      <c r="DK5" s="42"/>
      <c r="DL5" s="43"/>
      <c r="DM5" s="42"/>
      <c r="DN5" s="43"/>
      <c r="DO5" s="42"/>
      <c r="DP5" s="43"/>
      <c r="DQ5" s="42"/>
      <c r="DR5" s="43"/>
      <c r="DS5" s="42"/>
      <c r="DT5" s="43"/>
      <c r="DU5" s="42"/>
      <c r="DV5" s="43"/>
      <c r="DW5" s="42"/>
      <c r="DX5" s="43"/>
      <c r="DY5" s="42"/>
      <c r="DZ5" s="43"/>
      <c r="EA5" s="42"/>
      <c r="EB5" s="43"/>
      <c r="EC5" s="42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29" t="s">
        <v>162</v>
      </c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4" t="s">
        <v>162</v>
      </c>
      <c r="HJ5" s="43"/>
      <c r="HK5" s="43"/>
      <c r="HL5" s="43"/>
      <c r="HM5" s="43"/>
      <c r="HN5" s="43"/>
    </row>
    <row r="6" customFormat="false" ht="25.5" hidden="false" customHeight="true" outlineLevel="0" collapsed="false">
      <c r="A6" s="45" t="s">
        <v>467</v>
      </c>
      <c r="B6" s="46"/>
      <c r="C6" s="47"/>
      <c r="D6" s="46"/>
      <c r="E6" s="46"/>
      <c r="F6" s="47"/>
      <c r="G6" s="46"/>
      <c r="H6" s="47"/>
      <c r="I6" s="46"/>
      <c r="J6" s="47"/>
      <c r="K6" s="46"/>
      <c r="L6" s="47"/>
      <c r="M6" s="46"/>
      <c r="N6" s="47"/>
      <c r="O6" s="46"/>
      <c r="P6" s="47"/>
      <c r="Q6" s="46"/>
      <c r="R6" s="47"/>
      <c r="S6" s="46"/>
      <c r="T6" s="47"/>
      <c r="U6" s="46"/>
      <c r="V6" s="47"/>
      <c r="W6" s="46"/>
      <c r="X6" s="47"/>
      <c r="Y6" s="46"/>
      <c r="Z6" s="47"/>
      <c r="AA6" s="46"/>
      <c r="AB6" s="47"/>
      <c r="AC6" s="46"/>
      <c r="AD6" s="47"/>
      <c r="AE6" s="46"/>
      <c r="AF6" s="47"/>
      <c r="AG6" s="46"/>
      <c r="AH6" s="47"/>
      <c r="AI6" s="46"/>
      <c r="AJ6" s="47"/>
      <c r="AK6" s="46"/>
      <c r="AL6" s="47"/>
      <c r="AM6" s="46"/>
      <c r="AN6" s="47"/>
      <c r="AO6" s="46"/>
      <c r="AP6" s="47"/>
      <c r="AQ6" s="46"/>
      <c r="AR6" s="47"/>
      <c r="AS6" s="46"/>
      <c r="AT6" s="47"/>
      <c r="AU6" s="46"/>
      <c r="AV6" s="47"/>
      <c r="AW6" s="46"/>
      <c r="AX6" s="47"/>
      <c r="AY6" s="46"/>
      <c r="AZ6" s="47"/>
      <c r="BA6" s="46"/>
      <c r="BB6" s="47"/>
      <c r="BC6" s="46"/>
      <c r="BD6" s="47"/>
      <c r="BE6" s="46"/>
      <c r="BF6" s="47"/>
      <c r="BG6" s="46"/>
      <c r="BH6" s="47"/>
      <c r="BI6" s="46"/>
      <c r="BJ6" s="47"/>
      <c r="BK6" s="46"/>
      <c r="BL6" s="47"/>
      <c r="BM6" s="46"/>
      <c r="BN6" s="47"/>
      <c r="BO6" s="46"/>
      <c r="BP6" s="47"/>
      <c r="BQ6" s="46"/>
      <c r="BR6" s="47"/>
      <c r="BS6" s="46"/>
      <c r="BT6" s="47"/>
      <c r="BU6" s="46"/>
      <c r="BV6" s="47"/>
      <c r="BW6" s="46"/>
      <c r="BX6" s="47"/>
      <c r="BY6" s="46"/>
      <c r="BZ6" s="47"/>
      <c r="CA6" s="46"/>
      <c r="CB6" s="47"/>
      <c r="CC6" s="46"/>
      <c r="CD6" s="47"/>
      <c r="CE6" s="46"/>
      <c r="CF6" s="47"/>
      <c r="CG6" s="46"/>
      <c r="CH6" s="47"/>
      <c r="CI6" s="46"/>
      <c r="CJ6" s="47"/>
      <c r="CK6" s="46"/>
      <c r="CL6" s="47"/>
      <c r="CM6" s="46"/>
      <c r="CN6" s="47"/>
      <c r="CO6" s="46"/>
      <c r="CP6" s="47"/>
      <c r="CQ6" s="46"/>
      <c r="CR6" s="47"/>
      <c r="CS6" s="46"/>
      <c r="CT6" s="47"/>
      <c r="CU6" s="46"/>
      <c r="CV6" s="47"/>
      <c r="CW6" s="46"/>
      <c r="CX6" s="47"/>
      <c r="CY6" s="46"/>
      <c r="CZ6" s="47"/>
      <c r="DA6" s="46"/>
      <c r="DB6" s="47"/>
      <c r="DC6" s="46"/>
      <c r="DD6" s="47"/>
      <c r="DE6" s="46"/>
      <c r="DF6" s="47"/>
      <c r="DG6" s="46"/>
      <c r="DH6" s="47"/>
      <c r="DI6" s="46"/>
      <c r="DJ6" s="47"/>
      <c r="DK6" s="46"/>
      <c r="DL6" s="47"/>
      <c r="DM6" s="46"/>
      <c r="DN6" s="47"/>
      <c r="DO6" s="46"/>
      <c r="DP6" s="47"/>
      <c r="DQ6" s="46"/>
      <c r="DR6" s="47"/>
      <c r="DS6" s="46"/>
      <c r="DT6" s="47"/>
      <c r="DU6" s="46"/>
      <c r="DV6" s="47"/>
      <c r="DW6" s="46"/>
      <c r="DX6" s="47"/>
      <c r="DY6" s="46"/>
      <c r="DZ6" s="47"/>
      <c r="EA6" s="46"/>
      <c r="EB6" s="47"/>
      <c r="EC6" s="46"/>
      <c r="ED6" s="47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</row>
    <row r="7" customFormat="false" ht="25.5" hidden="false" customHeight="true" outlineLevel="0" collapsed="false">
      <c r="A7" s="41" t="s">
        <v>468</v>
      </c>
      <c r="B7" s="42"/>
      <c r="C7" s="43"/>
      <c r="D7" s="42"/>
      <c r="E7" s="42"/>
      <c r="F7" s="43"/>
      <c r="G7" s="42"/>
      <c r="H7" s="43"/>
      <c r="I7" s="42"/>
      <c r="J7" s="43"/>
      <c r="K7" s="42"/>
      <c r="L7" s="43"/>
      <c r="M7" s="42"/>
      <c r="N7" s="43"/>
      <c r="O7" s="42"/>
      <c r="P7" s="43"/>
      <c r="Q7" s="42"/>
      <c r="R7" s="43"/>
      <c r="S7" s="42"/>
      <c r="T7" s="43"/>
      <c r="U7" s="42"/>
      <c r="V7" s="43"/>
      <c r="W7" s="42"/>
      <c r="X7" s="43"/>
      <c r="Y7" s="42"/>
      <c r="Z7" s="43"/>
      <c r="AA7" s="42"/>
      <c r="AB7" s="43"/>
      <c r="AC7" s="42"/>
      <c r="AD7" s="43"/>
      <c r="AE7" s="42"/>
      <c r="AF7" s="43"/>
      <c r="AG7" s="42"/>
      <c r="AH7" s="43"/>
      <c r="AI7" s="42"/>
      <c r="AJ7" s="43"/>
      <c r="AK7" s="42"/>
      <c r="AL7" s="43"/>
      <c r="AM7" s="42"/>
      <c r="AN7" s="43"/>
      <c r="AO7" s="42"/>
      <c r="AP7" s="43"/>
      <c r="AQ7" s="42"/>
      <c r="AR7" s="43"/>
      <c r="AS7" s="42"/>
      <c r="AT7" s="43"/>
      <c r="AU7" s="42"/>
      <c r="AV7" s="43"/>
      <c r="AW7" s="42"/>
      <c r="AX7" s="43"/>
      <c r="AY7" s="42"/>
      <c r="AZ7" s="43"/>
      <c r="BA7" s="42"/>
      <c r="BB7" s="43"/>
      <c r="BC7" s="42"/>
      <c r="BD7" s="43"/>
      <c r="BE7" s="42"/>
      <c r="BF7" s="43"/>
      <c r="BG7" s="42"/>
      <c r="BH7" s="43"/>
      <c r="BI7" s="42"/>
      <c r="BJ7" s="43"/>
      <c r="BK7" s="42"/>
      <c r="BL7" s="43"/>
      <c r="BM7" s="42"/>
      <c r="BN7" s="43"/>
      <c r="BO7" s="42"/>
      <c r="BP7" s="43"/>
      <c r="BQ7" s="42"/>
      <c r="BR7" s="43"/>
      <c r="BS7" s="42"/>
      <c r="BT7" s="43"/>
      <c r="BU7" s="42"/>
      <c r="BV7" s="43"/>
      <c r="BW7" s="42"/>
      <c r="BX7" s="43"/>
      <c r="BY7" s="42"/>
      <c r="BZ7" s="43"/>
      <c r="CA7" s="42"/>
      <c r="CB7" s="43"/>
      <c r="CC7" s="42"/>
      <c r="CD7" s="43"/>
      <c r="CE7" s="42"/>
      <c r="CF7" s="43"/>
      <c r="CG7" s="42"/>
      <c r="CH7" s="43"/>
      <c r="CI7" s="42"/>
      <c r="CJ7" s="43"/>
      <c r="CK7" s="42"/>
      <c r="CL7" s="43"/>
      <c r="CM7" s="42"/>
      <c r="CN7" s="43"/>
      <c r="CO7" s="42"/>
      <c r="CP7" s="43"/>
      <c r="CQ7" s="42"/>
      <c r="CR7" s="43"/>
      <c r="CS7" s="42"/>
      <c r="CT7" s="43"/>
      <c r="CU7" s="42"/>
      <c r="CV7" s="43"/>
      <c r="CW7" s="42"/>
      <c r="CX7" s="43"/>
      <c r="CY7" s="42"/>
      <c r="CZ7" s="43"/>
      <c r="DA7" s="42"/>
      <c r="DB7" s="43"/>
      <c r="DC7" s="42"/>
      <c r="DD7" s="43"/>
      <c r="DE7" s="42"/>
      <c r="DF7" s="43"/>
      <c r="DG7" s="42"/>
      <c r="DH7" s="43"/>
      <c r="DI7" s="42"/>
      <c r="DJ7" s="43"/>
      <c r="DK7" s="42"/>
      <c r="DL7" s="43"/>
      <c r="DM7" s="42"/>
      <c r="DN7" s="43"/>
      <c r="DO7" s="42"/>
      <c r="DP7" s="43"/>
      <c r="DQ7" s="42"/>
      <c r="DR7" s="43"/>
      <c r="DS7" s="42"/>
      <c r="DT7" s="43"/>
      <c r="DU7" s="42"/>
      <c r="DV7" s="43"/>
      <c r="DW7" s="42"/>
      <c r="DX7" s="43"/>
      <c r="DY7" s="42"/>
      <c r="DZ7" s="43"/>
      <c r="EA7" s="42"/>
      <c r="EB7" s="43"/>
      <c r="EC7" s="42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</row>
    <row r="8" customFormat="false" ht="25.5" hidden="false" customHeight="true" outlineLevel="0" collapsed="false">
      <c r="A8" s="45" t="s">
        <v>469</v>
      </c>
      <c r="B8" s="46"/>
      <c r="C8" s="47"/>
      <c r="D8" s="46"/>
      <c r="E8" s="46"/>
      <c r="F8" s="47"/>
      <c r="G8" s="46"/>
      <c r="H8" s="47"/>
      <c r="I8" s="46"/>
      <c r="J8" s="47"/>
      <c r="K8" s="46"/>
      <c r="L8" s="47"/>
      <c r="M8" s="46"/>
      <c r="N8" s="47"/>
      <c r="O8" s="46"/>
      <c r="P8" s="47"/>
      <c r="Q8" s="46"/>
      <c r="R8" s="47"/>
      <c r="S8" s="46"/>
      <c r="T8" s="47"/>
      <c r="U8" s="46"/>
      <c r="V8" s="47"/>
      <c r="W8" s="46"/>
      <c r="X8" s="47"/>
      <c r="Y8" s="46"/>
      <c r="Z8" s="47"/>
      <c r="AA8" s="46"/>
      <c r="AB8" s="47"/>
      <c r="AC8" s="46"/>
      <c r="AD8" s="47"/>
      <c r="AE8" s="46"/>
      <c r="AF8" s="47"/>
      <c r="AG8" s="46"/>
      <c r="AH8" s="47"/>
      <c r="AI8" s="46"/>
      <c r="AJ8" s="47"/>
      <c r="AK8" s="46"/>
      <c r="AL8" s="47"/>
      <c r="AM8" s="46"/>
      <c r="AN8" s="47"/>
      <c r="AO8" s="46"/>
      <c r="AP8" s="47"/>
      <c r="AQ8" s="46"/>
      <c r="AR8" s="47"/>
      <c r="AS8" s="46" t="s">
        <v>192</v>
      </c>
      <c r="AT8" s="47" t="n">
        <v>1</v>
      </c>
      <c r="AU8" s="46"/>
      <c r="AV8" s="47"/>
      <c r="AW8" s="46"/>
      <c r="AX8" s="47"/>
      <c r="AY8" s="46"/>
      <c r="AZ8" s="47"/>
      <c r="BA8" s="46"/>
      <c r="BB8" s="47"/>
      <c r="BC8" s="46"/>
      <c r="BD8" s="47"/>
      <c r="BE8" s="46"/>
      <c r="BF8" s="47"/>
      <c r="BG8" s="46"/>
      <c r="BH8" s="47"/>
      <c r="BI8" s="46"/>
      <c r="BJ8" s="47"/>
      <c r="BK8" s="46"/>
      <c r="BL8" s="47"/>
      <c r="BM8" s="46"/>
      <c r="BN8" s="47"/>
      <c r="BO8" s="48" t="s">
        <v>162</v>
      </c>
      <c r="BP8" s="47" t="n">
        <v>1</v>
      </c>
      <c r="BQ8" s="46"/>
      <c r="BR8" s="47"/>
      <c r="BS8" s="46"/>
      <c r="BT8" s="47"/>
      <c r="BU8" s="46"/>
      <c r="BV8" s="47"/>
      <c r="BW8" s="46"/>
      <c r="BX8" s="47"/>
      <c r="BY8" s="46"/>
      <c r="BZ8" s="47"/>
      <c r="CA8" s="46"/>
      <c r="CB8" s="47"/>
      <c r="CC8" s="46"/>
      <c r="CD8" s="47"/>
      <c r="CE8" s="46"/>
      <c r="CF8" s="47"/>
      <c r="CG8" s="46"/>
      <c r="CH8" s="47"/>
      <c r="CI8" s="46"/>
      <c r="CJ8" s="47"/>
      <c r="CK8" s="46"/>
      <c r="CL8" s="47"/>
      <c r="CM8" s="46"/>
      <c r="CN8" s="47"/>
      <c r="CO8" s="46"/>
      <c r="CP8" s="47"/>
      <c r="CQ8" s="46"/>
      <c r="CR8" s="47"/>
      <c r="CS8" s="46"/>
      <c r="CT8" s="47"/>
      <c r="CU8" s="46"/>
      <c r="CV8" s="47"/>
      <c r="CW8" s="46"/>
      <c r="CX8" s="47"/>
      <c r="CY8" s="46"/>
      <c r="CZ8" s="47"/>
      <c r="DA8" s="46"/>
      <c r="DB8" s="47"/>
      <c r="DC8" s="46"/>
      <c r="DD8" s="47"/>
      <c r="DE8" s="46"/>
      <c r="DF8" s="47"/>
      <c r="DG8" s="46"/>
      <c r="DH8" s="47"/>
      <c r="DI8" s="46"/>
      <c r="DJ8" s="47"/>
      <c r="DK8" s="46"/>
      <c r="DL8" s="47"/>
      <c r="DM8" s="46"/>
      <c r="DN8" s="47"/>
      <c r="DO8" s="46"/>
      <c r="DP8" s="47"/>
      <c r="DQ8" s="46"/>
      <c r="DR8" s="47"/>
      <c r="DS8" s="46"/>
      <c r="DT8" s="47"/>
      <c r="DU8" s="46"/>
      <c r="DV8" s="47"/>
      <c r="DW8" s="49" t="s">
        <v>162</v>
      </c>
      <c r="DX8" s="47"/>
      <c r="DY8" s="46"/>
      <c r="DZ8" s="47"/>
      <c r="EA8" s="46"/>
      <c r="EB8" s="47"/>
      <c r="EC8" s="46"/>
      <c r="ED8" s="47"/>
      <c r="EE8" s="29"/>
      <c r="EF8" s="29"/>
      <c r="EG8" s="29"/>
      <c r="EH8" s="29"/>
      <c r="EI8" s="29"/>
      <c r="EJ8" s="29"/>
      <c r="EK8" s="29"/>
      <c r="EL8" s="29"/>
      <c r="EM8" s="44" t="s">
        <v>162</v>
      </c>
      <c r="EN8" s="29"/>
      <c r="EO8" s="44" t="s">
        <v>162</v>
      </c>
      <c r="EP8" s="29"/>
      <c r="EQ8" s="44" t="s">
        <v>162</v>
      </c>
      <c r="ER8" s="29"/>
      <c r="ES8" s="44" t="s">
        <v>162</v>
      </c>
      <c r="ET8" s="29"/>
      <c r="EU8" s="44" t="s">
        <v>162</v>
      </c>
      <c r="EV8" s="29"/>
      <c r="EW8" s="44" t="s">
        <v>162</v>
      </c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</row>
    <row r="9" customFormat="false" ht="25.5" hidden="false" customHeight="true" outlineLevel="0" collapsed="false">
      <c r="A9" s="41" t="s">
        <v>470</v>
      </c>
      <c r="B9" s="42"/>
      <c r="C9" s="43"/>
      <c r="D9" s="42"/>
      <c r="E9" s="42"/>
      <c r="F9" s="43"/>
      <c r="G9" s="42"/>
      <c r="H9" s="43"/>
      <c r="I9" s="42"/>
      <c r="J9" s="43"/>
      <c r="K9" s="42"/>
      <c r="L9" s="43"/>
      <c r="M9" s="42"/>
      <c r="N9" s="43"/>
      <c r="O9" s="42"/>
      <c r="P9" s="43"/>
      <c r="Q9" s="42"/>
      <c r="R9" s="43"/>
      <c r="S9" s="42"/>
      <c r="T9" s="43"/>
      <c r="U9" s="42"/>
      <c r="V9" s="43"/>
      <c r="W9" s="42"/>
      <c r="X9" s="43"/>
      <c r="Y9" s="42"/>
      <c r="Z9" s="43"/>
      <c r="AA9" s="42"/>
      <c r="AB9" s="43"/>
      <c r="AC9" s="42"/>
      <c r="AD9" s="43"/>
      <c r="AE9" s="42"/>
      <c r="AF9" s="43"/>
      <c r="AG9" s="42"/>
      <c r="AH9" s="43"/>
      <c r="AI9" s="42"/>
      <c r="AJ9" s="43"/>
      <c r="AK9" s="42"/>
      <c r="AL9" s="43"/>
      <c r="AM9" s="42"/>
      <c r="AN9" s="43"/>
      <c r="AO9" s="42"/>
      <c r="AP9" s="43"/>
      <c r="AQ9" s="42"/>
      <c r="AR9" s="43"/>
      <c r="AS9" s="42"/>
      <c r="AT9" s="43"/>
      <c r="AU9" s="42"/>
      <c r="AV9" s="43"/>
      <c r="AW9" s="42"/>
      <c r="AX9" s="43"/>
      <c r="AY9" s="42"/>
      <c r="AZ9" s="43"/>
      <c r="BA9" s="42"/>
      <c r="BB9" s="43"/>
      <c r="BC9" s="42"/>
      <c r="BD9" s="43"/>
      <c r="BE9" s="42"/>
      <c r="BF9" s="43"/>
      <c r="BG9" s="42"/>
      <c r="BH9" s="43"/>
      <c r="BI9" s="42"/>
      <c r="BJ9" s="43"/>
      <c r="BK9" s="42"/>
      <c r="BL9" s="43"/>
      <c r="BM9" s="48" t="s">
        <v>162</v>
      </c>
      <c r="BN9" s="43" t="n">
        <v>1</v>
      </c>
      <c r="BO9" s="42"/>
      <c r="BP9" s="43"/>
      <c r="BQ9" s="42"/>
      <c r="BR9" s="43"/>
      <c r="BS9" s="42"/>
      <c r="BT9" s="43"/>
      <c r="BU9" s="42"/>
      <c r="BV9" s="43"/>
      <c r="BW9" s="42"/>
      <c r="BX9" s="43"/>
      <c r="BY9" s="42"/>
      <c r="BZ9" s="43"/>
      <c r="CA9" s="42"/>
      <c r="CB9" s="43"/>
      <c r="CC9" s="42"/>
      <c r="CD9" s="43"/>
      <c r="CE9" s="42"/>
      <c r="CF9" s="43"/>
      <c r="CG9" s="42"/>
      <c r="CH9" s="43"/>
      <c r="CI9" s="42"/>
      <c r="CJ9" s="43"/>
      <c r="CK9" s="42"/>
      <c r="CL9" s="43"/>
      <c r="CM9" s="42"/>
      <c r="CN9" s="43"/>
      <c r="CO9" s="42"/>
      <c r="CP9" s="43"/>
      <c r="CQ9" s="42"/>
      <c r="CR9" s="43"/>
      <c r="CS9" s="42"/>
      <c r="CT9" s="43"/>
      <c r="CU9" s="42"/>
      <c r="CV9" s="43"/>
      <c r="CW9" s="42"/>
      <c r="CX9" s="43"/>
      <c r="CY9" s="42"/>
      <c r="CZ9" s="43"/>
      <c r="DA9" s="42"/>
      <c r="DB9" s="43"/>
      <c r="DC9" s="42"/>
      <c r="DD9" s="43"/>
      <c r="DE9" s="42"/>
      <c r="DF9" s="43"/>
      <c r="DG9" s="42"/>
      <c r="DH9" s="43"/>
      <c r="DI9" s="42"/>
      <c r="DJ9" s="43"/>
      <c r="DK9" s="42"/>
      <c r="DL9" s="43"/>
      <c r="DM9" s="42"/>
      <c r="DN9" s="43"/>
      <c r="DO9" s="42"/>
      <c r="DP9" s="43"/>
      <c r="DQ9" s="48" t="s">
        <v>162</v>
      </c>
      <c r="DR9" s="43" t="n">
        <v>2</v>
      </c>
      <c r="DS9" s="42"/>
      <c r="DT9" s="43"/>
      <c r="DU9" s="42"/>
      <c r="DV9" s="43"/>
      <c r="DW9" s="42"/>
      <c r="DX9" s="43"/>
      <c r="DY9" s="42"/>
      <c r="DZ9" s="43"/>
      <c r="EA9" s="42"/>
      <c r="EB9" s="43"/>
      <c r="EC9" s="42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</row>
    <row r="10" customFormat="false" ht="25.5" hidden="false" customHeight="true" outlineLevel="0" collapsed="false">
      <c r="A10" s="45" t="s">
        <v>54</v>
      </c>
      <c r="B10" s="46"/>
      <c r="C10" s="47"/>
      <c r="D10" s="46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6"/>
      <c r="R10" s="47"/>
      <c r="S10" s="46"/>
      <c r="T10" s="47"/>
      <c r="U10" s="46"/>
      <c r="V10" s="47"/>
      <c r="W10" s="46"/>
      <c r="X10" s="47"/>
      <c r="Y10" s="46"/>
      <c r="Z10" s="47"/>
      <c r="AA10" s="46"/>
      <c r="AB10" s="47"/>
      <c r="AC10" s="46"/>
      <c r="AD10" s="47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6"/>
      <c r="AR10" s="47"/>
      <c r="AS10" s="46"/>
      <c r="AT10" s="47"/>
      <c r="AU10" s="46"/>
      <c r="AV10" s="47"/>
      <c r="AW10" s="46"/>
      <c r="AX10" s="47"/>
      <c r="AY10" s="46"/>
      <c r="AZ10" s="47"/>
      <c r="BA10" s="49" t="s">
        <v>162</v>
      </c>
      <c r="BB10" s="47" t="n">
        <v>20</v>
      </c>
      <c r="BC10" s="49" t="s">
        <v>162</v>
      </c>
      <c r="BD10" s="47"/>
      <c r="BE10" s="46"/>
      <c r="BF10" s="47"/>
      <c r="BG10" s="46"/>
      <c r="BH10" s="47"/>
      <c r="BI10" s="46"/>
      <c r="BJ10" s="47"/>
      <c r="BK10" s="46"/>
      <c r="BL10" s="47"/>
      <c r="BM10" s="49" t="s">
        <v>162</v>
      </c>
      <c r="BN10" s="47"/>
      <c r="BO10" s="46"/>
      <c r="BP10" s="47"/>
      <c r="BQ10" s="50" t="s">
        <v>167</v>
      </c>
      <c r="BR10" s="47" t="n">
        <v>1</v>
      </c>
      <c r="BS10" s="50" t="s">
        <v>162</v>
      </c>
      <c r="BT10" s="47" t="n">
        <v>10</v>
      </c>
      <c r="BU10" s="46"/>
      <c r="BV10" s="47"/>
      <c r="BW10" s="46"/>
      <c r="BX10" s="47"/>
      <c r="BY10" s="46"/>
      <c r="BZ10" s="47"/>
      <c r="CA10" s="46"/>
      <c r="CB10" s="47"/>
      <c r="CC10" s="46"/>
      <c r="CD10" s="47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6"/>
      <c r="CR10" s="47"/>
      <c r="CS10" s="46"/>
      <c r="CT10" s="47"/>
      <c r="CU10" s="46"/>
      <c r="CV10" s="47"/>
      <c r="CW10" s="46"/>
      <c r="CX10" s="47"/>
      <c r="CY10" s="46"/>
      <c r="CZ10" s="47"/>
      <c r="DA10" s="46"/>
      <c r="DB10" s="47"/>
      <c r="DC10" s="46"/>
      <c r="DD10" s="47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6"/>
      <c r="DR10" s="47"/>
      <c r="DS10" s="50" t="s">
        <v>167</v>
      </c>
      <c r="DT10" s="47" t="n">
        <v>4</v>
      </c>
      <c r="DU10" s="46"/>
      <c r="DV10" s="47"/>
      <c r="DW10" s="46"/>
      <c r="DX10" s="47"/>
      <c r="DY10" s="46"/>
      <c r="DZ10" s="47"/>
      <c r="EA10" s="46"/>
      <c r="EB10" s="47"/>
      <c r="EC10" s="46"/>
      <c r="ED10" s="47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</row>
    <row r="11" customFormat="false" ht="25.5" hidden="false" customHeight="true" outlineLevel="0" collapsed="false">
      <c r="A11" s="41" t="s">
        <v>471</v>
      </c>
      <c r="B11" s="42"/>
      <c r="C11" s="43"/>
      <c r="D11" s="42"/>
      <c r="E11" s="42"/>
      <c r="F11" s="43"/>
      <c r="G11" s="51" t="s">
        <v>472</v>
      </c>
      <c r="H11" s="43" t="n">
        <v>1000</v>
      </c>
      <c r="I11" s="42"/>
      <c r="J11" s="43"/>
      <c r="K11" s="42"/>
      <c r="L11" s="43"/>
      <c r="M11" s="42"/>
      <c r="N11" s="43"/>
      <c r="O11" s="42"/>
      <c r="P11" s="43"/>
      <c r="Q11" s="42"/>
      <c r="R11" s="43"/>
      <c r="S11" s="42"/>
      <c r="T11" s="43"/>
      <c r="U11" s="42"/>
      <c r="V11" s="43"/>
      <c r="W11" s="42"/>
      <c r="X11" s="43"/>
      <c r="Y11" s="42"/>
      <c r="Z11" s="43"/>
      <c r="AA11" s="42"/>
      <c r="AB11" s="43"/>
      <c r="AC11" s="51" t="s">
        <v>473</v>
      </c>
      <c r="AD11" s="43"/>
      <c r="AE11" s="51" t="s">
        <v>474</v>
      </c>
      <c r="AF11" s="43" t="n">
        <v>2</v>
      </c>
      <c r="AG11" s="50" t="s">
        <v>167</v>
      </c>
      <c r="AH11" s="43" t="n">
        <v>2000</v>
      </c>
      <c r="AI11" s="42"/>
      <c r="AJ11" s="43"/>
      <c r="AK11" s="51" t="s">
        <v>475</v>
      </c>
      <c r="AL11" s="43"/>
      <c r="AM11" s="49" t="s">
        <v>162</v>
      </c>
      <c r="AN11" s="43" t="n">
        <v>1</v>
      </c>
      <c r="AO11" s="49" t="s">
        <v>162</v>
      </c>
      <c r="AP11" s="43" t="n">
        <v>1</v>
      </c>
      <c r="AQ11" s="42"/>
      <c r="AR11" s="43"/>
      <c r="AS11" s="42"/>
      <c r="AT11" s="43"/>
      <c r="AU11" s="42"/>
      <c r="AV11" s="43"/>
      <c r="AW11" s="50" t="s">
        <v>167</v>
      </c>
      <c r="AX11" s="43" t="n">
        <v>1</v>
      </c>
      <c r="AY11" s="42"/>
      <c r="AZ11" s="43"/>
      <c r="BA11" s="49" t="s">
        <v>162</v>
      </c>
      <c r="BB11" s="43" t="n">
        <v>50</v>
      </c>
      <c r="BC11" s="42"/>
      <c r="BD11" s="43"/>
      <c r="BE11" s="49" t="s">
        <v>162</v>
      </c>
      <c r="BF11" s="43" t="n">
        <v>200</v>
      </c>
      <c r="BG11" s="42"/>
      <c r="BH11" s="43"/>
      <c r="BI11" s="42"/>
      <c r="BJ11" s="43"/>
      <c r="BK11" s="42"/>
      <c r="BL11" s="43"/>
      <c r="BM11" s="42"/>
      <c r="BN11" s="43"/>
      <c r="BO11" s="48" t="s">
        <v>162</v>
      </c>
      <c r="BP11" s="43" t="n">
        <v>1</v>
      </c>
      <c r="BQ11" s="42"/>
      <c r="BR11" s="43"/>
      <c r="BS11" s="42"/>
      <c r="BT11" s="43"/>
      <c r="BU11" s="42"/>
      <c r="BV11" s="43"/>
      <c r="BW11" s="42"/>
      <c r="BX11" s="43"/>
      <c r="BY11" s="42"/>
      <c r="BZ11" s="43"/>
      <c r="CA11" s="42"/>
      <c r="CB11" s="43"/>
      <c r="CC11" s="42"/>
      <c r="CD11" s="43"/>
      <c r="CE11" s="42"/>
      <c r="CF11" s="43"/>
      <c r="CG11" s="42"/>
      <c r="CH11" s="43"/>
      <c r="CI11" s="42"/>
      <c r="CJ11" s="43"/>
      <c r="CK11" s="42"/>
      <c r="CL11" s="43"/>
      <c r="CM11" s="42"/>
      <c r="CN11" s="43"/>
      <c r="CO11" s="42"/>
      <c r="CP11" s="43"/>
      <c r="CQ11" s="42"/>
      <c r="CR11" s="43"/>
      <c r="CS11" s="42"/>
      <c r="CT11" s="43"/>
      <c r="CU11" s="42"/>
      <c r="CV11" s="43"/>
      <c r="CW11" s="42"/>
      <c r="CX11" s="43"/>
      <c r="CY11" s="42"/>
      <c r="CZ11" s="43"/>
      <c r="DA11" s="42"/>
      <c r="DB11" s="43"/>
      <c r="DC11" s="42"/>
      <c r="DD11" s="43"/>
      <c r="DE11" s="42"/>
      <c r="DF11" s="43"/>
      <c r="DG11" s="42"/>
      <c r="DH11" s="43"/>
      <c r="DI11" s="42"/>
      <c r="DJ11" s="43"/>
      <c r="DK11" s="42"/>
      <c r="DL11" s="43"/>
      <c r="DM11" s="42"/>
      <c r="DN11" s="43"/>
      <c r="DO11" s="42"/>
      <c r="DP11" s="43"/>
      <c r="DQ11" s="42"/>
      <c r="DR11" s="43"/>
      <c r="DS11" s="50" t="s">
        <v>167</v>
      </c>
      <c r="DT11" s="47" t="n">
        <v>3</v>
      </c>
      <c r="DU11" s="51" t="s">
        <v>167</v>
      </c>
      <c r="DV11" s="43" t="n">
        <v>23</v>
      </c>
      <c r="DW11" s="42"/>
      <c r="DX11" s="43"/>
      <c r="DY11" s="42"/>
      <c r="DZ11" s="43"/>
      <c r="EA11" s="42"/>
      <c r="EB11" s="43"/>
      <c r="EC11" s="42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52" t="s">
        <v>167</v>
      </c>
      <c r="FB11" s="53" t="n">
        <v>1</v>
      </c>
      <c r="FC11" s="52" t="s">
        <v>167</v>
      </c>
      <c r="FD11" s="53" t="n">
        <v>1</v>
      </c>
      <c r="FE11" s="52" t="s">
        <v>167</v>
      </c>
      <c r="FF11" s="53" t="n">
        <v>3</v>
      </c>
      <c r="FG11" s="52" t="s">
        <v>167</v>
      </c>
      <c r="FH11" s="53" t="n">
        <v>30</v>
      </c>
      <c r="FI11" s="52" t="s">
        <v>167</v>
      </c>
      <c r="FJ11" s="53" t="n">
        <v>2</v>
      </c>
      <c r="FK11" s="52" t="s">
        <v>167</v>
      </c>
      <c r="FL11" s="53" t="n">
        <v>1000</v>
      </c>
      <c r="FM11" s="52" t="s">
        <v>167</v>
      </c>
      <c r="FN11" s="53" t="n">
        <v>2</v>
      </c>
      <c r="FO11" s="52" t="s">
        <v>167</v>
      </c>
      <c r="FP11" s="53" t="n">
        <v>2</v>
      </c>
      <c r="FQ11" s="52" t="s">
        <v>167</v>
      </c>
      <c r="FR11" s="53" t="n">
        <v>1</v>
      </c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</row>
    <row r="12" customFormat="false" ht="25.5" hidden="false" customHeight="true" outlineLevel="0" collapsed="false">
      <c r="A12" s="45" t="s">
        <v>476</v>
      </c>
      <c r="B12" s="46"/>
      <c r="C12" s="47"/>
      <c r="D12" s="46"/>
      <c r="E12" s="46"/>
      <c r="F12" s="47"/>
      <c r="G12" s="46"/>
      <c r="H12" s="47"/>
      <c r="I12" s="46"/>
      <c r="J12" s="47"/>
      <c r="K12" s="46"/>
      <c r="L12" s="47"/>
      <c r="M12" s="46"/>
      <c r="N12" s="47"/>
      <c r="O12" s="46"/>
      <c r="P12" s="47"/>
      <c r="Q12" s="46"/>
      <c r="R12" s="47"/>
      <c r="S12" s="46"/>
      <c r="T12" s="47"/>
      <c r="U12" s="46"/>
      <c r="V12" s="47"/>
      <c r="W12" s="46"/>
      <c r="X12" s="47"/>
      <c r="Y12" s="46"/>
      <c r="Z12" s="47"/>
      <c r="AA12" s="46"/>
      <c r="AB12" s="47"/>
      <c r="AC12" s="46"/>
      <c r="AD12" s="47"/>
      <c r="AE12" s="46"/>
      <c r="AF12" s="47"/>
      <c r="AG12" s="46"/>
      <c r="AH12" s="47"/>
      <c r="AI12" s="46"/>
      <c r="AJ12" s="47"/>
      <c r="AK12" s="46"/>
      <c r="AL12" s="47"/>
      <c r="AM12" s="46"/>
      <c r="AN12" s="47"/>
      <c r="AO12" s="46"/>
      <c r="AP12" s="47"/>
      <c r="AQ12" s="46"/>
      <c r="AR12" s="47"/>
      <c r="AS12" s="46"/>
      <c r="AT12" s="47"/>
      <c r="AU12" s="46"/>
      <c r="AV12" s="47"/>
      <c r="AW12" s="46"/>
      <c r="AX12" s="47"/>
      <c r="AY12" s="46"/>
      <c r="AZ12" s="47"/>
      <c r="BA12" s="46"/>
      <c r="BB12" s="47"/>
      <c r="BC12" s="46"/>
      <c r="BD12" s="47"/>
      <c r="BE12" s="46"/>
      <c r="BF12" s="47"/>
      <c r="BG12" s="46"/>
      <c r="BH12" s="47"/>
      <c r="BI12" s="46"/>
      <c r="BJ12" s="47"/>
      <c r="BK12" s="46"/>
      <c r="BL12" s="47"/>
      <c r="BM12" s="46"/>
      <c r="BN12" s="47"/>
      <c r="BO12" s="46"/>
      <c r="BP12" s="47"/>
      <c r="BQ12" s="46"/>
      <c r="BR12" s="47"/>
      <c r="BS12" s="46"/>
      <c r="BT12" s="47"/>
      <c r="BU12" s="46"/>
      <c r="BV12" s="47"/>
      <c r="BW12" s="46"/>
      <c r="BX12" s="47"/>
      <c r="BY12" s="46"/>
      <c r="BZ12" s="47"/>
      <c r="CA12" s="46"/>
      <c r="CB12" s="47"/>
      <c r="CC12" s="46"/>
      <c r="CD12" s="47"/>
      <c r="CE12" s="46"/>
      <c r="CF12" s="47"/>
      <c r="CG12" s="46"/>
      <c r="CH12" s="47"/>
      <c r="CI12" s="46"/>
      <c r="CJ12" s="47"/>
      <c r="CK12" s="46"/>
      <c r="CL12" s="47"/>
      <c r="CM12" s="46"/>
      <c r="CN12" s="47"/>
      <c r="CO12" s="46"/>
      <c r="CP12" s="47"/>
      <c r="CQ12" s="46"/>
      <c r="CR12" s="47"/>
      <c r="CS12" s="46"/>
      <c r="CT12" s="47"/>
      <c r="CU12" s="46"/>
      <c r="CV12" s="47"/>
      <c r="CW12" s="46"/>
      <c r="CX12" s="47"/>
      <c r="CY12" s="46"/>
      <c r="CZ12" s="47"/>
      <c r="DA12" s="46"/>
      <c r="DB12" s="47"/>
      <c r="DC12" s="46"/>
      <c r="DD12" s="47"/>
      <c r="DE12" s="46"/>
      <c r="DF12" s="47"/>
      <c r="DG12" s="46"/>
      <c r="DH12" s="47"/>
      <c r="DI12" s="46"/>
      <c r="DJ12" s="47"/>
      <c r="DK12" s="46"/>
      <c r="DL12" s="47"/>
      <c r="DM12" s="46"/>
      <c r="DN12" s="47"/>
      <c r="DO12" s="46"/>
      <c r="DP12" s="47"/>
      <c r="DQ12" s="46"/>
      <c r="DR12" s="47"/>
      <c r="DS12" s="46"/>
      <c r="DT12" s="47"/>
      <c r="DU12" s="46"/>
      <c r="DV12" s="47"/>
      <c r="DW12" s="46"/>
      <c r="DX12" s="47"/>
      <c r="DY12" s="46"/>
      <c r="DZ12" s="47"/>
      <c r="EA12" s="46"/>
      <c r="EB12" s="47"/>
      <c r="EC12" s="46"/>
      <c r="ED12" s="47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</row>
    <row r="13" customFormat="false" ht="25.5" hidden="false" customHeight="true" outlineLevel="0" collapsed="false">
      <c r="A13" s="41" t="s">
        <v>79</v>
      </c>
      <c r="B13" s="42"/>
      <c r="C13" s="43"/>
      <c r="D13" s="42"/>
      <c r="E13" s="42"/>
      <c r="F13" s="43"/>
      <c r="G13" s="42"/>
      <c r="H13" s="43"/>
      <c r="I13" s="42"/>
      <c r="J13" s="43"/>
      <c r="K13" s="42"/>
      <c r="L13" s="43"/>
      <c r="M13" s="42"/>
      <c r="N13" s="43"/>
      <c r="O13" s="42"/>
      <c r="P13" s="43"/>
      <c r="Q13" s="42"/>
      <c r="R13" s="43"/>
      <c r="S13" s="42"/>
      <c r="T13" s="43"/>
      <c r="U13" s="42"/>
      <c r="V13" s="43"/>
      <c r="W13" s="42"/>
      <c r="X13" s="43"/>
      <c r="Y13" s="42"/>
      <c r="Z13" s="43"/>
      <c r="AA13" s="42"/>
      <c r="AB13" s="43"/>
      <c r="AC13" s="42"/>
      <c r="AD13" s="43"/>
      <c r="AE13" s="42"/>
      <c r="AF13" s="43"/>
      <c r="AG13" s="42"/>
      <c r="AH13" s="43"/>
      <c r="AI13" s="42"/>
      <c r="AJ13" s="43"/>
      <c r="AK13" s="42"/>
      <c r="AL13" s="43"/>
      <c r="AM13" s="42"/>
      <c r="AN13" s="43"/>
      <c r="AO13" s="42"/>
      <c r="AP13" s="43"/>
      <c r="AQ13" s="42"/>
      <c r="AR13" s="43"/>
      <c r="AS13" s="42"/>
      <c r="AT13" s="43"/>
      <c r="AU13" s="42"/>
      <c r="AV13" s="43"/>
      <c r="AW13" s="42"/>
      <c r="AX13" s="43"/>
      <c r="AY13" s="42"/>
      <c r="AZ13" s="43"/>
      <c r="BA13" s="42"/>
      <c r="BB13" s="43"/>
      <c r="BC13" s="42"/>
      <c r="BD13" s="43"/>
      <c r="BE13" s="42"/>
      <c r="BF13" s="43"/>
      <c r="BG13" s="42"/>
      <c r="BH13" s="43"/>
      <c r="BI13" s="42"/>
      <c r="BJ13" s="43"/>
      <c r="BK13" s="42"/>
      <c r="BL13" s="43"/>
      <c r="BM13" s="42"/>
      <c r="BN13" s="43"/>
      <c r="BO13" s="42"/>
      <c r="BP13" s="43"/>
      <c r="BQ13" s="42"/>
      <c r="BR13" s="43"/>
      <c r="BS13" s="42"/>
      <c r="BT13" s="43"/>
      <c r="BU13" s="42"/>
      <c r="BV13" s="43"/>
      <c r="BW13" s="42"/>
      <c r="BX13" s="43"/>
      <c r="BY13" s="42"/>
      <c r="BZ13" s="43"/>
      <c r="CA13" s="42"/>
      <c r="CB13" s="43"/>
      <c r="CC13" s="42"/>
      <c r="CD13" s="43"/>
      <c r="CE13" s="42"/>
      <c r="CF13" s="43"/>
      <c r="CG13" s="42"/>
      <c r="CH13" s="43"/>
      <c r="CI13" s="42"/>
      <c r="CJ13" s="43"/>
      <c r="CK13" s="42"/>
      <c r="CL13" s="43"/>
      <c r="CM13" s="42"/>
      <c r="CN13" s="43"/>
      <c r="CO13" s="42"/>
      <c r="CP13" s="43"/>
      <c r="CQ13" s="42"/>
      <c r="CR13" s="43"/>
      <c r="CS13" s="42"/>
      <c r="CT13" s="43"/>
      <c r="CU13" s="42"/>
      <c r="CV13" s="43"/>
      <c r="CW13" s="42"/>
      <c r="CX13" s="43"/>
      <c r="CY13" s="42"/>
      <c r="CZ13" s="43"/>
      <c r="DA13" s="42"/>
      <c r="DB13" s="43"/>
      <c r="DC13" s="42"/>
      <c r="DD13" s="43"/>
      <c r="DE13" s="42"/>
      <c r="DF13" s="43"/>
      <c r="DG13" s="42"/>
      <c r="DH13" s="43"/>
      <c r="DI13" s="42"/>
      <c r="DJ13" s="43"/>
      <c r="DK13" s="42"/>
      <c r="DL13" s="43"/>
      <c r="DM13" s="42"/>
      <c r="DN13" s="43"/>
      <c r="DO13" s="42"/>
      <c r="DP13" s="43"/>
      <c r="DQ13" s="42"/>
      <c r="DR13" s="43"/>
      <c r="DS13" s="42"/>
      <c r="DT13" s="43"/>
      <c r="DU13" s="42"/>
      <c r="DV13" s="43"/>
      <c r="DW13" s="42"/>
      <c r="DX13" s="43"/>
      <c r="DY13" s="42"/>
      <c r="DZ13" s="43"/>
      <c r="EA13" s="42"/>
      <c r="EB13" s="43"/>
      <c r="EC13" s="42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</row>
    <row r="14" customFormat="false" ht="25.5" hidden="false" customHeight="true" outlineLevel="0" collapsed="false">
      <c r="A14" s="45" t="s">
        <v>86</v>
      </c>
      <c r="B14" s="46"/>
      <c r="C14" s="47"/>
      <c r="D14" s="46"/>
      <c r="E14" s="46"/>
      <c r="F14" s="47"/>
      <c r="G14" s="46"/>
      <c r="H14" s="47"/>
      <c r="I14" s="46"/>
      <c r="J14" s="47"/>
      <c r="K14" s="46"/>
      <c r="L14" s="47"/>
      <c r="M14" s="46"/>
      <c r="N14" s="47"/>
      <c r="O14" s="46"/>
      <c r="P14" s="47"/>
      <c r="Q14" s="46"/>
      <c r="R14" s="47"/>
      <c r="S14" s="46"/>
      <c r="T14" s="47"/>
      <c r="U14" s="46"/>
      <c r="V14" s="47"/>
      <c r="W14" s="46"/>
      <c r="X14" s="47"/>
      <c r="Y14" s="46"/>
      <c r="Z14" s="47"/>
      <c r="AA14" s="46"/>
      <c r="AB14" s="47"/>
      <c r="AC14" s="46"/>
      <c r="AD14" s="47"/>
      <c r="AE14" s="46"/>
      <c r="AF14" s="47"/>
      <c r="AG14" s="46"/>
      <c r="AH14" s="47"/>
      <c r="AI14" s="46"/>
      <c r="AJ14" s="47"/>
      <c r="AK14" s="46"/>
      <c r="AL14" s="47"/>
      <c r="AM14" s="49" t="s">
        <v>162</v>
      </c>
      <c r="AN14" s="47" t="n">
        <v>3</v>
      </c>
      <c r="AO14" s="49" t="s">
        <v>162</v>
      </c>
      <c r="AP14" s="47" t="n">
        <v>3</v>
      </c>
      <c r="AQ14" s="46"/>
      <c r="AR14" s="47"/>
      <c r="AS14" s="46"/>
      <c r="AT14" s="47"/>
      <c r="AU14" s="46"/>
      <c r="AV14" s="47"/>
      <c r="AW14" s="46"/>
      <c r="AX14" s="47"/>
      <c r="AY14" s="46"/>
      <c r="AZ14" s="47"/>
      <c r="BA14" s="46"/>
      <c r="BB14" s="47"/>
      <c r="BC14" s="46"/>
      <c r="BD14" s="47"/>
      <c r="BE14" s="46"/>
      <c r="BF14" s="47"/>
      <c r="BG14" s="46"/>
      <c r="BH14" s="47"/>
      <c r="BI14" s="46"/>
      <c r="BJ14" s="47"/>
      <c r="BK14" s="46"/>
      <c r="BL14" s="47"/>
      <c r="BM14" s="46"/>
      <c r="BN14" s="47"/>
      <c r="BO14" s="46"/>
      <c r="BP14" s="47"/>
      <c r="BQ14" s="46"/>
      <c r="BR14" s="47"/>
      <c r="BS14" s="46"/>
      <c r="BT14" s="47"/>
      <c r="BU14" s="46"/>
      <c r="BV14" s="47"/>
      <c r="BW14" s="46"/>
      <c r="BX14" s="47"/>
      <c r="BY14" s="46"/>
      <c r="BZ14" s="47"/>
      <c r="CA14" s="46"/>
      <c r="CB14" s="47"/>
      <c r="CC14" s="46"/>
      <c r="CD14" s="47"/>
      <c r="CE14" s="46"/>
      <c r="CF14" s="47"/>
      <c r="CG14" s="46"/>
      <c r="CH14" s="47"/>
      <c r="CI14" s="46"/>
      <c r="CJ14" s="47"/>
      <c r="CK14" s="46"/>
      <c r="CL14" s="47"/>
      <c r="CM14" s="46"/>
      <c r="CN14" s="47"/>
      <c r="CO14" s="46"/>
      <c r="CP14" s="47"/>
      <c r="CQ14" s="46"/>
      <c r="CR14" s="47"/>
      <c r="CS14" s="46"/>
      <c r="CT14" s="47"/>
      <c r="CU14" s="46"/>
      <c r="CV14" s="47"/>
      <c r="CW14" s="46"/>
      <c r="CX14" s="47"/>
      <c r="CY14" s="46"/>
      <c r="CZ14" s="47"/>
      <c r="DA14" s="46"/>
      <c r="DB14" s="47"/>
      <c r="DC14" s="46"/>
      <c r="DD14" s="47"/>
      <c r="DE14" s="46"/>
      <c r="DF14" s="47"/>
      <c r="DG14" s="46"/>
      <c r="DH14" s="47"/>
      <c r="DI14" s="46"/>
      <c r="DJ14" s="47"/>
      <c r="DK14" s="46"/>
      <c r="DL14" s="47"/>
      <c r="DM14" s="46"/>
      <c r="DN14" s="47"/>
      <c r="DO14" s="46"/>
      <c r="DP14" s="47"/>
      <c r="DQ14" s="46"/>
      <c r="DR14" s="47"/>
      <c r="DS14" s="50" t="s">
        <v>167</v>
      </c>
      <c r="DT14" s="47"/>
      <c r="DU14" s="46"/>
      <c r="DV14" s="47"/>
      <c r="DW14" s="46"/>
      <c r="DX14" s="47"/>
      <c r="DY14" s="46"/>
      <c r="DZ14" s="47"/>
      <c r="EA14" s="46"/>
      <c r="EB14" s="47"/>
      <c r="EC14" s="46"/>
      <c r="ED14" s="47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44" t="s">
        <v>162</v>
      </c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 t="s">
        <v>192</v>
      </c>
      <c r="HN14" s="29" t="n">
        <v>3</v>
      </c>
    </row>
    <row r="15" customFormat="false" ht="25.5" hidden="false" customHeight="true" outlineLevel="0" collapsed="false">
      <c r="A15" s="41" t="s">
        <v>477</v>
      </c>
      <c r="B15" s="42"/>
      <c r="C15" s="43"/>
      <c r="D15" s="42"/>
      <c r="E15" s="42"/>
      <c r="F15" s="43"/>
      <c r="G15" s="42"/>
      <c r="H15" s="43"/>
      <c r="I15" s="42"/>
      <c r="J15" s="43"/>
      <c r="K15" s="42"/>
      <c r="L15" s="43"/>
      <c r="M15" s="42"/>
      <c r="N15" s="43"/>
      <c r="O15" s="42"/>
      <c r="P15" s="43"/>
      <c r="Q15" s="42"/>
      <c r="R15" s="43"/>
      <c r="S15" s="42"/>
      <c r="T15" s="43"/>
      <c r="U15" s="42"/>
      <c r="V15" s="43"/>
      <c r="W15" s="42"/>
      <c r="X15" s="43"/>
      <c r="Y15" s="42"/>
      <c r="Z15" s="43"/>
      <c r="AA15" s="42"/>
      <c r="AB15" s="43"/>
      <c r="AC15" s="42"/>
      <c r="AD15" s="43"/>
      <c r="AE15" s="42"/>
      <c r="AF15" s="43"/>
      <c r="AG15" s="42"/>
      <c r="AH15" s="43"/>
      <c r="AI15" s="42"/>
      <c r="AJ15" s="43"/>
      <c r="AK15" s="42"/>
      <c r="AL15" s="43"/>
      <c r="AM15" s="42"/>
      <c r="AN15" s="43"/>
      <c r="AO15" s="42"/>
      <c r="AP15" s="43"/>
      <c r="AQ15" s="42"/>
      <c r="AR15" s="43"/>
      <c r="AS15" s="54" t="s">
        <v>192</v>
      </c>
      <c r="AT15" s="43" t="n">
        <v>2</v>
      </c>
      <c r="AU15" s="42" t="s">
        <v>192</v>
      </c>
      <c r="AV15" s="43"/>
      <c r="AW15" s="42"/>
      <c r="AX15" s="43"/>
      <c r="AY15" s="42"/>
      <c r="AZ15" s="43"/>
      <c r="BA15" s="49" t="s">
        <v>162</v>
      </c>
      <c r="BB15" s="43" t="n">
        <v>10</v>
      </c>
      <c r="BC15" s="42"/>
      <c r="BD15" s="43"/>
      <c r="BE15" s="49" t="s">
        <v>162</v>
      </c>
      <c r="BF15" s="43" t="n">
        <v>10</v>
      </c>
      <c r="BG15" s="42"/>
      <c r="BH15" s="43"/>
      <c r="BI15" s="42"/>
      <c r="BJ15" s="43"/>
      <c r="BK15" s="42"/>
      <c r="BL15" s="43"/>
      <c r="BM15" s="42"/>
      <c r="BN15" s="43"/>
      <c r="BO15" s="42"/>
      <c r="BP15" s="43"/>
      <c r="BQ15" s="42"/>
      <c r="BR15" s="43"/>
      <c r="BS15" s="42"/>
      <c r="BT15" s="43"/>
      <c r="BU15" s="42"/>
      <c r="BV15" s="43"/>
      <c r="BW15" s="42"/>
      <c r="BX15" s="43"/>
      <c r="BY15" s="42"/>
      <c r="BZ15" s="43"/>
      <c r="CA15" s="42"/>
      <c r="CB15" s="43"/>
      <c r="CC15" s="42"/>
      <c r="CD15" s="43"/>
      <c r="CE15" s="42"/>
      <c r="CF15" s="43"/>
      <c r="CG15" s="42"/>
      <c r="CH15" s="43"/>
      <c r="CI15" s="42"/>
      <c r="CJ15" s="43"/>
      <c r="CK15" s="42"/>
      <c r="CL15" s="43"/>
      <c r="CM15" s="42"/>
      <c r="CN15" s="43"/>
      <c r="CO15" s="42"/>
      <c r="CP15" s="43"/>
      <c r="CQ15" s="42"/>
      <c r="CR15" s="43"/>
      <c r="CS15" s="42"/>
      <c r="CT15" s="43"/>
      <c r="CU15" s="42"/>
      <c r="CV15" s="43"/>
      <c r="CW15" s="42"/>
      <c r="CX15" s="43"/>
      <c r="CY15" s="42"/>
      <c r="CZ15" s="43"/>
      <c r="DA15" s="42"/>
      <c r="DB15" s="43"/>
      <c r="DC15" s="42"/>
      <c r="DD15" s="43"/>
      <c r="DE15" s="50" t="s">
        <v>167</v>
      </c>
      <c r="DF15" s="43" t="n">
        <v>10</v>
      </c>
      <c r="DG15" s="50" t="s">
        <v>167</v>
      </c>
      <c r="DH15" s="43" t="n">
        <v>10</v>
      </c>
      <c r="DI15" s="42"/>
      <c r="DJ15" s="43"/>
      <c r="DK15" s="42"/>
      <c r="DL15" s="43"/>
      <c r="DM15" s="42"/>
      <c r="DN15" s="43"/>
      <c r="DO15" s="42"/>
      <c r="DP15" s="43"/>
      <c r="DQ15" s="42"/>
      <c r="DR15" s="43"/>
      <c r="DS15" s="50" t="s">
        <v>167</v>
      </c>
      <c r="DT15" s="43"/>
      <c r="DU15" s="42"/>
      <c r="DV15" s="43"/>
      <c r="DW15" s="42"/>
      <c r="DX15" s="43"/>
      <c r="DY15" s="42"/>
      <c r="DZ15" s="43"/>
      <c r="EA15" s="42"/>
      <c r="EB15" s="43"/>
      <c r="EC15" s="55" t="s">
        <v>241</v>
      </c>
      <c r="ED15" s="43" t="n">
        <v>2</v>
      </c>
      <c r="EE15" s="44" t="s">
        <v>162</v>
      </c>
      <c r="EF15" s="29" t="n">
        <v>1</v>
      </c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4" t="s">
        <v>162</v>
      </c>
      <c r="FT15" s="53" t="n">
        <v>2</v>
      </c>
      <c r="FU15" s="44" t="s">
        <v>162</v>
      </c>
      <c r="FV15" s="53"/>
      <c r="FW15" s="44" t="s">
        <v>162</v>
      </c>
      <c r="FX15" s="53" t="n">
        <v>10</v>
      </c>
      <c r="FY15" s="44" t="s">
        <v>162</v>
      </c>
      <c r="FZ15" s="53" t="n">
        <v>10</v>
      </c>
      <c r="GA15" s="44" t="s">
        <v>162</v>
      </c>
      <c r="GB15" s="53" t="n">
        <v>5</v>
      </c>
      <c r="GC15" s="44" t="s">
        <v>162</v>
      </c>
      <c r="GD15" s="53" t="n">
        <v>30</v>
      </c>
      <c r="GE15" s="44" t="s">
        <v>162</v>
      </c>
      <c r="GF15" s="53"/>
      <c r="GG15" s="56" t="s">
        <v>241</v>
      </c>
      <c r="GH15" s="53" t="n">
        <v>5</v>
      </c>
      <c r="GI15" s="44" t="s">
        <v>162</v>
      </c>
      <c r="GJ15" s="53"/>
      <c r="GK15" s="44" t="s">
        <v>162</v>
      </c>
      <c r="GL15" s="53"/>
      <c r="GM15" s="44" t="s">
        <v>162</v>
      </c>
      <c r="GN15" s="53" t="n">
        <v>6</v>
      </c>
      <c r="GO15" s="44" t="s">
        <v>162</v>
      </c>
      <c r="GP15" s="53" t="n">
        <v>1</v>
      </c>
      <c r="GQ15" s="44" t="s">
        <v>162</v>
      </c>
      <c r="GR15" s="53"/>
      <c r="GS15" s="44" t="s">
        <v>162</v>
      </c>
      <c r="GT15" s="53"/>
      <c r="GU15" s="44" t="s">
        <v>162</v>
      </c>
      <c r="GV15" s="53" t="n">
        <v>10</v>
      </c>
      <c r="GW15" s="44" t="s">
        <v>162</v>
      </c>
      <c r="GX15" s="53"/>
      <c r="GY15" s="44" t="s">
        <v>162</v>
      </c>
      <c r="GZ15" s="53" t="n">
        <v>10</v>
      </c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</row>
    <row r="16" customFormat="false" ht="25.5" hidden="false" customHeight="true" outlineLevel="0" collapsed="false">
      <c r="A16" s="45" t="s">
        <v>102</v>
      </c>
      <c r="B16" s="50" t="s">
        <v>167</v>
      </c>
      <c r="C16" s="47" t="n">
        <v>2</v>
      </c>
      <c r="D16" s="46"/>
      <c r="E16" s="46"/>
      <c r="F16" s="47"/>
      <c r="G16" s="46"/>
      <c r="H16" s="47"/>
      <c r="I16" s="46"/>
      <c r="J16" s="47"/>
      <c r="K16" s="46"/>
      <c r="L16" s="47"/>
      <c r="M16" s="46"/>
      <c r="N16" s="47"/>
      <c r="O16" s="46"/>
      <c r="P16" s="47"/>
      <c r="Q16" s="46"/>
      <c r="R16" s="47"/>
      <c r="S16" s="46"/>
      <c r="T16" s="47"/>
      <c r="U16" s="46"/>
      <c r="V16" s="47"/>
      <c r="W16" s="46"/>
      <c r="X16" s="47"/>
      <c r="Y16" s="46"/>
      <c r="Z16" s="47"/>
      <c r="AA16" s="46"/>
      <c r="AB16" s="47"/>
      <c r="AC16" s="46"/>
      <c r="AD16" s="47"/>
      <c r="AE16" s="46"/>
      <c r="AF16" s="47"/>
      <c r="AG16" s="46"/>
      <c r="AH16" s="47"/>
      <c r="AI16" s="46"/>
      <c r="AJ16" s="47"/>
      <c r="AK16" s="46"/>
      <c r="AL16" s="47"/>
      <c r="AM16" s="46"/>
      <c r="AN16" s="47"/>
      <c r="AO16" s="46"/>
      <c r="AP16" s="47"/>
      <c r="AQ16" s="49" t="s">
        <v>162</v>
      </c>
      <c r="AR16" s="47" t="n">
        <v>1</v>
      </c>
      <c r="AS16" s="46"/>
      <c r="AT16" s="47"/>
      <c r="AU16" s="46"/>
      <c r="AV16" s="47"/>
      <c r="AW16" s="46"/>
      <c r="AX16" s="47"/>
      <c r="AY16" s="46"/>
      <c r="AZ16" s="47"/>
      <c r="BA16" s="49" t="s">
        <v>162</v>
      </c>
      <c r="BB16" s="47" t="n">
        <v>20</v>
      </c>
      <c r="BC16" s="49" t="s">
        <v>162</v>
      </c>
      <c r="BD16" s="47" t="n">
        <v>10</v>
      </c>
      <c r="BE16" s="49" t="s">
        <v>162</v>
      </c>
      <c r="BF16" s="47"/>
      <c r="BG16" s="49" t="s">
        <v>162</v>
      </c>
      <c r="BH16" s="47"/>
      <c r="BI16" s="46"/>
      <c r="BJ16" s="47"/>
      <c r="BK16" s="46"/>
      <c r="BL16" s="47"/>
      <c r="BM16" s="46"/>
      <c r="BN16" s="47"/>
      <c r="BO16" s="48" t="s">
        <v>162</v>
      </c>
      <c r="BP16" s="47" t="n">
        <v>1</v>
      </c>
      <c r="BQ16" s="46"/>
      <c r="BR16" s="47"/>
      <c r="BS16" s="46"/>
      <c r="BT16" s="47"/>
      <c r="BU16" s="46"/>
      <c r="BV16" s="47"/>
      <c r="BW16" s="46"/>
      <c r="BX16" s="47"/>
      <c r="BY16" s="46"/>
      <c r="BZ16" s="47"/>
      <c r="CA16" s="46"/>
      <c r="CB16" s="47"/>
      <c r="CC16" s="46"/>
      <c r="CD16" s="47"/>
      <c r="CE16" s="46"/>
      <c r="CF16" s="47"/>
      <c r="CG16" s="46"/>
      <c r="CH16" s="47"/>
      <c r="CI16" s="46"/>
      <c r="CJ16" s="47"/>
      <c r="CK16" s="46"/>
      <c r="CL16" s="47"/>
      <c r="CM16" s="46"/>
      <c r="CN16" s="47"/>
      <c r="CO16" s="46"/>
      <c r="CP16" s="47"/>
      <c r="CQ16" s="46"/>
      <c r="CR16" s="47"/>
      <c r="CS16" s="46"/>
      <c r="CT16" s="47"/>
      <c r="CU16" s="46"/>
      <c r="CV16" s="47"/>
      <c r="CW16" s="46"/>
      <c r="CX16" s="47"/>
      <c r="CY16" s="46"/>
      <c r="CZ16" s="47"/>
      <c r="DA16" s="46"/>
      <c r="DB16" s="47"/>
      <c r="DC16" s="46"/>
      <c r="DD16" s="47"/>
      <c r="DE16" s="46"/>
      <c r="DF16" s="47"/>
      <c r="DG16" s="46"/>
      <c r="DH16" s="47"/>
      <c r="DI16" s="46"/>
      <c r="DJ16" s="47"/>
      <c r="DK16" s="46"/>
      <c r="DL16" s="47"/>
      <c r="DM16" s="46"/>
      <c r="DN16" s="47"/>
      <c r="DO16" s="57" t="s">
        <v>172</v>
      </c>
      <c r="DP16" s="47"/>
      <c r="DQ16" s="46"/>
      <c r="DR16" s="47"/>
      <c r="DS16" s="46"/>
      <c r="DT16" s="47"/>
      <c r="DU16" s="46"/>
      <c r="DV16" s="47"/>
      <c r="DW16" s="46"/>
      <c r="DX16" s="47"/>
      <c r="DY16" s="46"/>
      <c r="DZ16" s="47"/>
      <c r="EA16" s="46"/>
      <c r="EB16" s="47"/>
      <c r="EC16" s="46"/>
      <c r="ED16" s="47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</row>
    <row r="17" customFormat="false" ht="25.5" hidden="false" customHeight="true" outlineLevel="0" collapsed="false">
      <c r="A17" s="41" t="s">
        <v>478</v>
      </c>
      <c r="B17" s="42"/>
      <c r="C17" s="43"/>
      <c r="D17" s="50" t="s">
        <v>167</v>
      </c>
      <c r="E17" s="50" t="s">
        <v>167</v>
      </c>
      <c r="F17" s="43" t="n">
        <v>1375</v>
      </c>
      <c r="G17" s="50" t="s">
        <v>167</v>
      </c>
      <c r="H17" s="43" t="n">
        <v>925</v>
      </c>
      <c r="I17" s="50" t="s">
        <v>167</v>
      </c>
      <c r="J17" s="43" t="n">
        <v>300</v>
      </c>
      <c r="K17" s="50" t="s">
        <v>167</v>
      </c>
      <c r="L17" s="43" t="n">
        <v>350</v>
      </c>
      <c r="M17" s="50" t="s">
        <v>167</v>
      </c>
      <c r="N17" s="43" t="n">
        <v>8</v>
      </c>
      <c r="O17" s="50" t="s">
        <v>167</v>
      </c>
      <c r="P17" s="43" t="n">
        <v>600</v>
      </c>
      <c r="Q17" s="50" t="s">
        <v>167</v>
      </c>
      <c r="R17" s="43" t="n">
        <v>200</v>
      </c>
      <c r="S17" s="50" t="s">
        <v>167</v>
      </c>
      <c r="T17" s="43" t="n">
        <v>400</v>
      </c>
      <c r="U17" s="50" t="s">
        <v>167</v>
      </c>
      <c r="V17" s="43" t="n">
        <v>250</v>
      </c>
      <c r="W17" s="50" t="s">
        <v>167</v>
      </c>
      <c r="X17" s="43" t="n">
        <v>70</v>
      </c>
      <c r="Y17" s="50" t="s">
        <v>167</v>
      </c>
      <c r="Z17" s="58" t="n">
        <v>4.5</v>
      </c>
      <c r="AA17" s="50" t="s">
        <v>167</v>
      </c>
      <c r="AB17" s="43" t="n">
        <v>2</v>
      </c>
      <c r="AC17" s="50" t="s">
        <v>167</v>
      </c>
      <c r="AD17" s="43" t="n">
        <v>5</v>
      </c>
      <c r="AE17" s="50" t="s">
        <v>167</v>
      </c>
      <c r="AF17" s="43" t="n">
        <v>3</v>
      </c>
      <c r="AG17" s="29"/>
      <c r="AH17" s="43" t="n">
        <v>200</v>
      </c>
      <c r="AI17" s="50" t="s">
        <v>167</v>
      </c>
      <c r="AJ17" s="43" t="n">
        <v>200</v>
      </c>
      <c r="AK17" s="50" t="s">
        <v>167</v>
      </c>
      <c r="AL17" s="43" t="n">
        <v>4</v>
      </c>
      <c r="AM17" s="42"/>
      <c r="AN17" s="43"/>
      <c r="AO17" s="42"/>
      <c r="AP17" s="43"/>
      <c r="AQ17" s="54" t="s">
        <v>192</v>
      </c>
      <c r="AR17" s="43" t="n">
        <v>1</v>
      </c>
      <c r="AS17" s="42"/>
      <c r="AT17" s="43"/>
      <c r="AU17" s="42"/>
      <c r="AV17" s="43"/>
      <c r="AW17" s="42"/>
      <c r="AX17" s="43"/>
      <c r="AY17" s="49" t="s">
        <v>162</v>
      </c>
      <c r="AZ17" s="43" t="n">
        <v>1</v>
      </c>
      <c r="BA17" s="49" t="s">
        <v>162</v>
      </c>
      <c r="BB17" s="43"/>
      <c r="BC17" s="49" t="s">
        <v>162</v>
      </c>
      <c r="BD17" s="43"/>
      <c r="BE17" s="49" t="s">
        <v>162</v>
      </c>
      <c r="BF17" s="43"/>
      <c r="BG17" s="49" t="s">
        <v>162</v>
      </c>
      <c r="BH17" s="43"/>
      <c r="BI17" s="49" t="s">
        <v>162</v>
      </c>
      <c r="BJ17" s="43"/>
      <c r="BK17" s="42" t="s">
        <v>167</v>
      </c>
      <c r="BL17" s="43"/>
      <c r="BM17" s="42"/>
      <c r="BN17" s="43"/>
      <c r="BO17" s="48" t="s">
        <v>162</v>
      </c>
      <c r="BP17" s="43" t="n">
        <v>1</v>
      </c>
      <c r="BQ17" s="42"/>
      <c r="BR17" s="43"/>
      <c r="BS17" s="42"/>
      <c r="BT17" s="43"/>
      <c r="BU17" s="42"/>
      <c r="BV17" s="43"/>
      <c r="BW17" s="42"/>
      <c r="BX17" s="43"/>
      <c r="BY17" s="42"/>
      <c r="BZ17" s="43"/>
      <c r="CA17" s="42"/>
      <c r="CB17" s="43"/>
      <c r="CC17" s="42"/>
      <c r="CD17" s="43"/>
      <c r="CE17" s="42"/>
      <c r="CF17" s="43"/>
      <c r="CG17" s="42"/>
      <c r="CH17" s="43"/>
      <c r="CI17" s="42"/>
      <c r="CJ17" s="43"/>
      <c r="CK17" s="42"/>
      <c r="CL17" s="43"/>
      <c r="CM17" s="42"/>
      <c r="CN17" s="43"/>
      <c r="CO17" s="42"/>
      <c r="CP17" s="43"/>
      <c r="CQ17" s="42"/>
      <c r="CR17" s="43"/>
      <c r="CS17" s="42"/>
      <c r="CT17" s="43"/>
      <c r="CU17" s="50" t="s">
        <v>167</v>
      </c>
      <c r="CV17" s="43" t="n">
        <v>1</v>
      </c>
      <c r="CW17" s="48" t="s">
        <v>162</v>
      </c>
      <c r="CX17" s="43"/>
      <c r="CY17" s="42"/>
      <c r="CZ17" s="43"/>
      <c r="DA17" s="42"/>
      <c r="DB17" s="43"/>
      <c r="DC17" s="42"/>
      <c r="DD17" s="43"/>
      <c r="DE17" s="42"/>
      <c r="DF17" s="43"/>
      <c r="DG17" s="42"/>
      <c r="DH17" s="43"/>
      <c r="DI17" s="42"/>
      <c r="DJ17" s="43"/>
      <c r="DK17" s="49" t="s">
        <v>162</v>
      </c>
      <c r="DL17" s="43" t="n">
        <v>1</v>
      </c>
      <c r="DM17" s="49" t="s">
        <v>162</v>
      </c>
      <c r="DN17" s="43"/>
      <c r="DO17" s="42"/>
      <c r="DP17" s="43"/>
      <c r="DQ17" s="42"/>
      <c r="DR17" s="43"/>
      <c r="DS17" s="42"/>
      <c r="DT17" s="43"/>
      <c r="DU17" s="42"/>
      <c r="DV17" s="43"/>
      <c r="DW17" s="42"/>
      <c r="DX17" s="43"/>
      <c r="DY17" s="42"/>
      <c r="DZ17" s="43"/>
      <c r="EA17" s="42"/>
      <c r="EB17" s="43"/>
      <c r="EC17" s="42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52" t="s">
        <v>167</v>
      </c>
      <c r="HL17" s="53" t="n">
        <v>2</v>
      </c>
      <c r="HM17" s="43"/>
      <c r="HN17" s="43"/>
    </row>
    <row r="18" customFormat="false" ht="25.5" hidden="false" customHeight="true" outlineLevel="0" collapsed="false">
      <c r="A18" s="45" t="s">
        <v>479</v>
      </c>
      <c r="B18" s="46"/>
      <c r="C18" s="47"/>
      <c r="D18" s="46"/>
      <c r="E18" s="46"/>
      <c r="F18" s="47"/>
      <c r="G18" s="46"/>
      <c r="H18" s="47"/>
      <c r="I18" s="46"/>
      <c r="J18" s="47"/>
      <c r="K18" s="46"/>
      <c r="L18" s="47"/>
      <c r="M18" s="46"/>
      <c r="N18" s="47"/>
      <c r="O18" s="46"/>
      <c r="P18" s="47"/>
      <c r="Q18" s="46"/>
      <c r="R18" s="47"/>
      <c r="S18" s="46"/>
      <c r="T18" s="47"/>
      <c r="U18" s="46"/>
      <c r="V18" s="47"/>
      <c r="W18" s="46"/>
      <c r="X18" s="47"/>
      <c r="Y18" s="46"/>
      <c r="Z18" s="47"/>
      <c r="AA18" s="46"/>
      <c r="AB18" s="47"/>
      <c r="AC18" s="46"/>
      <c r="AD18" s="47"/>
      <c r="AE18" s="46"/>
      <c r="AF18" s="47"/>
      <c r="AG18" s="46"/>
      <c r="AH18" s="47"/>
      <c r="AI18" s="46"/>
      <c r="AJ18" s="47"/>
      <c r="AK18" s="46"/>
      <c r="AL18" s="47"/>
      <c r="AM18" s="46"/>
      <c r="AN18" s="47"/>
      <c r="AO18" s="46"/>
      <c r="AP18" s="47"/>
      <c r="AQ18" s="59"/>
      <c r="AR18" s="47"/>
      <c r="AS18" s="46" t="s">
        <v>192</v>
      </c>
      <c r="AT18" s="47" t="n">
        <v>1</v>
      </c>
      <c r="AU18" s="46"/>
      <c r="AV18" s="47"/>
      <c r="AW18" s="46"/>
      <c r="AX18" s="47"/>
      <c r="AY18" s="46"/>
      <c r="AZ18" s="47"/>
      <c r="BA18" s="46"/>
      <c r="BB18" s="47"/>
      <c r="BC18" s="46"/>
      <c r="BD18" s="47"/>
      <c r="BE18" s="46"/>
      <c r="BF18" s="47"/>
      <c r="BG18" s="46"/>
      <c r="BH18" s="47"/>
      <c r="BI18" s="46"/>
      <c r="BJ18" s="47"/>
      <c r="BK18" s="46"/>
      <c r="BL18" s="47"/>
      <c r="BM18" s="51" t="s">
        <v>167</v>
      </c>
      <c r="BN18" s="47"/>
      <c r="BO18" s="46"/>
      <c r="BP18" s="47"/>
      <c r="BQ18" s="46"/>
      <c r="BR18" s="47"/>
      <c r="BS18" s="46"/>
      <c r="BT18" s="47"/>
      <c r="BU18" s="46"/>
      <c r="BV18" s="47"/>
      <c r="BW18" s="46"/>
      <c r="BX18" s="47"/>
      <c r="BY18" s="46"/>
      <c r="BZ18" s="47"/>
      <c r="CA18" s="46"/>
      <c r="CB18" s="47"/>
      <c r="CC18" s="46"/>
      <c r="CD18" s="47"/>
      <c r="CE18" s="46"/>
      <c r="CF18" s="47"/>
      <c r="CG18" s="46"/>
      <c r="CH18" s="47"/>
      <c r="CI18" s="46"/>
      <c r="CJ18" s="47"/>
      <c r="CK18" s="46"/>
      <c r="CL18" s="47"/>
      <c r="CM18" s="46"/>
      <c r="CN18" s="47"/>
      <c r="CO18" s="46"/>
      <c r="CP18" s="47"/>
      <c r="CQ18" s="46"/>
      <c r="CR18" s="47"/>
      <c r="CS18" s="46"/>
      <c r="CT18" s="47"/>
      <c r="CU18" s="46"/>
      <c r="CV18" s="47"/>
      <c r="CW18" s="46"/>
      <c r="CX18" s="47"/>
      <c r="CY18" s="46"/>
      <c r="CZ18" s="47"/>
      <c r="DA18" s="46"/>
      <c r="DB18" s="47"/>
      <c r="DC18" s="50" t="s">
        <v>167</v>
      </c>
      <c r="DD18" s="47" t="n">
        <v>5</v>
      </c>
      <c r="DE18" s="46"/>
      <c r="DF18" s="47"/>
      <c r="DG18" s="46"/>
      <c r="DH18" s="47"/>
      <c r="DI18" s="46"/>
      <c r="DJ18" s="47"/>
      <c r="DK18" s="46"/>
      <c r="DL18" s="47"/>
      <c r="DM18" s="46"/>
      <c r="DN18" s="47"/>
      <c r="DO18" s="46"/>
      <c r="DP18" s="47"/>
      <c r="DQ18" s="46"/>
      <c r="DR18" s="47"/>
      <c r="DS18" s="46"/>
      <c r="DT18" s="47"/>
      <c r="DU18" s="46"/>
      <c r="DV18" s="47"/>
      <c r="DW18" s="50" t="s">
        <v>167</v>
      </c>
      <c r="DX18" s="47"/>
      <c r="DY18" s="50" t="s">
        <v>167</v>
      </c>
      <c r="DZ18" s="47"/>
      <c r="EA18" s="50" t="s">
        <v>167</v>
      </c>
      <c r="EB18" s="47"/>
      <c r="EC18" s="46"/>
      <c r="ED18" s="47"/>
      <c r="EE18" s="52" t="s">
        <v>167</v>
      </c>
      <c r="EF18" s="29" t="n">
        <v>4</v>
      </c>
      <c r="EG18" s="44" t="s">
        <v>162</v>
      </c>
      <c r="EH18" s="29" t="n">
        <v>10</v>
      </c>
      <c r="EI18" s="52" t="s">
        <v>167</v>
      </c>
      <c r="EJ18" s="29"/>
      <c r="EK18" s="44" t="s">
        <v>162</v>
      </c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</row>
    <row r="19" customFormat="false" ht="25.5" hidden="false" customHeight="true" outlineLevel="0" collapsed="false">
      <c r="A19" s="41" t="s">
        <v>480</v>
      </c>
      <c r="B19" s="42"/>
      <c r="C19" s="43"/>
      <c r="D19" s="42"/>
      <c r="E19" s="42"/>
      <c r="F19" s="43"/>
      <c r="G19" s="42"/>
      <c r="H19" s="43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2"/>
      <c r="X19" s="43"/>
      <c r="Y19" s="42"/>
      <c r="Z19" s="43"/>
      <c r="AA19" s="42"/>
      <c r="AB19" s="43"/>
      <c r="AC19" s="42"/>
      <c r="AD19" s="43"/>
      <c r="AE19" s="42"/>
      <c r="AF19" s="43"/>
      <c r="AG19" s="42"/>
      <c r="AH19" s="43"/>
      <c r="AI19" s="42"/>
      <c r="AJ19" s="43"/>
      <c r="AK19" s="42"/>
      <c r="AL19" s="43"/>
      <c r="AM19" s="42"/>
      <c r="AN19" s="43"/>
      <c r="AO19" s="42"/>
      <c r="AP19" s="43"/>
      <c r="AQ19" s="42"/>
      <c r="AR19" s="43"/>
      <c r="AS19" s="42"/>
      <c r="AT19" s="43"/>
      <c r="AU19" s="42"/>
      <c r="AV19" s="43"/>
      <c r="AW19" s="42"/>
      <c r="AX19" s="43"/>
      <c r="AY19" s="42"/>
      <c r="AZ19" s="43"/>
      <c r="BA19" s="50" t="s">
        <v>167</v>
      </c>
      <c r="BB19" s="43" t="n">
        <v>80</v>
      </c>
      <c r="BC19" s="42"/>
      <c r="BD19" s="43"/>
      <c r="BE19" s="42"/>
      <c r="BF19" s="43"/>
      <c r="BG19" s="42"/>
      <c r="BH19" s="43"/>
      <c r="BI19" s="42"/>
      <c r="BJ19" s="43"/>
      <c r="BK19" s="42"/>
      <c r="BL19" s="43"/>
      <c r="BM19" s="42"/>
      <c r="BN19" s="43"/>
      <c r="BO19" s="42"/>
      <c r="BP19" s="43"/>
      <c r="BQ19" s="42"/>
      <c r="BR19" s="43"/>
      <c r="BS19" s="42"/>
      <c r="BT19" s="43"/>
      <c r="BU19" s="42"/>
      <c r="BV19" s="43"/>
      <c r="BW19" s="42"/>
      <c r="BX19" s="43"/>
      <c r="BY19" s="42"/>
      <c r="BZ19" s="43"/>
      <c r="CA19" s="42"/>
      <c r="CB19" s="43"/>
      <c r="CC19" s="42"/>
      <c r="CD19" s="43"/>
      <c r="CE19" s="42"/>
      <c r="CF19" s="43"/>
      <c r="CG19" s="42"/>
      <c r="CH19" s="43"/>
      <c r="CI19" s="42"/>
      <c r="CJ19" s="43"/>
      <c r="CK19" s="42"/>
      <c r="CL19" s="43"/>
      <c r="CM19" s="42"/>
      <c r="CN19" s="43"/>
      <c r="CO19" s="42"/>
      <c r="CP19" s="43"/>
      <c r="CQ19" s="42"/>
      <c r="CR19" s="43"/>
      <c r="CS19" s="42"/>
      <c r="CT19" s="43"/>
      <c r="CU19" s="42"/>
      <c r="CV19" s="43"/>
      <c r="CW19" s="42"/>
      <c r="CX19" s="43"/>
      <c r="CY19" s="42"/>
      <c r="CZ19" s="43"/>
      <c r="DA19" s="42"/>
      <c r="DB19" s="43"/>
      <c r="DC19" s="42"/>
      <c r="DD19" s="43"/>
      <c r="DE19" s="42"/>
      <c r="DF19" s="43"/>
      <c r="DG19" s="42"/>
      <c r="DH19" s="43"/>
      <c r="DI19" s="54" t="s">
        <v>192</v>
      </c>
      <c r="DJ19" s="43" t="n">
        <v>1</v>
      </c>
      <c r="DK19" s="42"/>
      <c r="DL19" s="43"/>
      <c r="DM19" s="42"/>
      <c r="DN19" s="43"/>
      <c r="DO19" s="42"/>
      <c r="DP19" s="43"/>
      <c r="DQ19" s="42"/>
      <c r="DR19" s="43"/>
      <c r="DS19" s="50" t="s">
        <v>167</v>
      </c>
      <c r="DT19" s="43" t="n">
        <v>2</v>
      </c>
      <c r="DU19" s="50" t="s">
        <v>167</v>
      </c>
      <c r="DV19" s="43"/>
      <c r="DW19" s="42"/>
      <c r="DX19" s="43"/>
      <c r="DY19" s="42"/>
      <c r="DZ19" s="43"/>
      <c r="EA19" s="42"/>
      <c r="EB19" s="43"/>
      <c r="EC19" s="42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52" t="s">
        <v>167</v>
      </c>
      <c r="HH19" s="53" t="n">
        <v>1</v>
      </c>
      <c r="HI19" s="43"/>
      <c r="HJ19" s="43"/>
      <c r="HK19" s="43"/>
      <c r="HL19" s="43"/>
      <c r="HM19" s="43"/>
      <c r="HN19" s="43"/>
    </row>
    <row r="20" customFormat="false" ht="25.5" hidden="false" customHeight="true" outlineLevel="0" collapsed="false">
      <c r="A20" s="45" t="s">
        <v>134</v>
      </c>
      <c r="B20" s="46"/>
      <c r="C20" s="47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6"/>
      <c r="AB20" s="47"/>
      <c r="AC20" s="46"/>
      <c r="AD20" s="47"/>
      <c r="AE20" s="46"/>
      <c r="AF20" s="47"/>
      <c r="AG20" s="46"/>
      <c r="AH20" s="47"/>
      <c r="AI20" s="46"/>
      <c r="AJ20" s="47"/>
      <c r="AK20" s="46"/>
      <c r="AL20" s="47"/>
      <c r="AM20" s="46"/>
      <c r="AN20" s="47"/>
      <c r="AO20" s="46"/>
      <c r="AP20" s="47"/>
      <c r="AQ20" s="46"/>
      <c r="AR20" s="47"/>
      <c r="AS20" s="46"/>
      <c r="AT20" s="47"/>
      <c r="AU20" s="46"/>
      <c r="AV20" s="47"/>
      <c r="AW20" s="46"/>
      <c r="AX20" s="47"/>
      <c r="AY20" s="46"/>
      <c r="AZ20" s="47"/>
      <c r="BA20" s="46"/>
      <c r="BB20" s="47"/>
      <c r="BC20" s="46"/>
      <c r="BD20" s="47"/>
      <c r="BE20" s="46"/>
      <c r="BF20" s="47"/>
      <c r="BG20" s="46"/>
      <c r="BH20" s="47"/>
      <c r="BI20" s="46"/>
      <c r="BJ20" s="47"/>
      <c r="BK20" s="46"/>
      <c r="BL20" s="47"/>
      <c r="BM20" s="46"/>
      <c r="BN20" s="47"/>
      <c r="BO20" s="46"/>
      <c r="BP20" s="47"/>
      <c r="BQ20" s="46"/>
      <c r="BR20" s="47"/>
      <c r="BS20" s="46"/>
      <c r="BT20" s="47"/>
      <c r="BU20" s="46"/>
      <c r="BV20" s="47"/>
      <c r="BW20" s="46"/>
      <c r="BX20" s="47"/>
      <c r="BY20" s="46"/>
      <c r="BZ20" s="47"/>
      <c r="CA20" s="46"/>
      <c r="CB20" s="47"/>
      <c r="CC20" s="46"/>
      <c r="CD20" s="47"/>
      <c r="CE20" s="46"/>
      <c r="CF20" s="47"/>
      <c r="CG20" s="46"/>
      <c r="CH20" s="47"/>
      <c r="CI20" s="46"/>
      <c r="CJ20" s="47"/>
      <c r="CK20" s="46"/>
      <c r="CL20" s="47"/>
      <c r="CM20" s="46"/>
      <c r="CN20" s="47"/>
      <c r="CO20" s="46"/>
      <c r="CP20" s="47"/>
      <c r="CQ20" s="46"/>
      <c r="CR20" s="47"/>
      <c r="CS20" s="46"/>
      <c r="CT20" s="47"/>
      <c r="CU20" s="46"/>
      <c r="CV20" s="47"/>
      <c r="CW20" s="46"/>
      <c r="CX20" s="47"/>
      <c r="CY20" s="48" t="s">
        <v>162</v>
      </c>
      <c r="CZ20" s="47" t="n">
        <v>3</v>
      </c>
      <c r="DA20" s="48" t="s">
        <v>162</v>
      </c>
      <c r="DB20" s="47" t="n">
        <v>1</v>
      </c>
      <c r="DC20" s="46"/>
      <c r="DD20" s="47"/>
      <c r="DE20" s="46"/>
      <c r="DF20" s="47"/>
      <c r="DG20" s="46"/>
      <c r="DH20" s="47"/>
      <c r="DI20" s="46"/>
      <c r="DJ20" s="47"/>
      <c r="DK20" s="46"/>
      <c r="DL20" s="47"/>
      <c r="DM20" s="46"/>
      <c r="DN20" s="47"/>
      <c r="DO20" s="46"/>
      <c r="DP20" s="47"/>
      <c r="DQ20" s="46"/>
      <c r="DR20" s="47"/>
      <c r="DS20" s="46"/>
      <c r="DT20" s="47"/>
      <c r="DU20" s="46"/>
      <c r="DV20" s="47"/>
      <c r="DW20" s="46"/>
      <c r="DX20" s="47"/>
      <c r="DY20" s="46"/>
      <c r="DZ20" s="47"/>
      <c r="EA20" s="46"/>
      <c r="EB20" s="47"/>
      <c r="EC20" s="46"/>
      <c r="ED20" s="47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</row>
    <row r="21" customFormat="false" ht="25.5" hidden="false" customHeight="true" outlineLevel="0" collapsed="false">
      <c r="A21" s="41" t="s">
        <v>142</v>
      </c>
      <c r="B21" s="42"/>
      <c r="C21" s="43"/>
      <c r="D21" s="42"/>
      <c r="E21" s="42"/>
      <c r="F21" s="43"/>
      <c r="G21" s="42"/>
      <c r="H21" s="43"/>
      <c r="I21" s="42"/>
      <c r="J21" s="43"/>
      <c r="K21" s="42"/>
      <c r="L21" s="43"/>
      <c r="M21" s="42"/>
      <c r="N21" s="43"/>
      <c r="O21" s="42"/>
      <c r="P21" s="43"/>
      <c r="Q21" s="42"/>
      <c r="R21" s="43"/>
      <c r="S21" s="42"/>
      <c r="T21" s="43"/>
      <c r="U21" s="42"/>
      <c r="V21" s="43"/>
      <c r="W21" s="42"/>
      <c r="X21" s="43"/>
      <c r="Y21" s="42"/>
      <c r="Z21" s="43"/>
      <c r="AA21" s="42"/>
      <c r="AB21" s="43"/>
      <c r="AC21" s="42"/>
      <c r="AD21" s="43"/>
      <c r="AE21" s="42"/>
      <c r="AF21" s="43"/>
      <c r="AG21" s="42"/>
      <c r="AH21" s="43"/>
      <c r="AI21" s="42"/>
      <c r="AJ21" s="43"/>
      <c r="AK21" s="42"/>
      <c r="AL21" s="43"/>
      <c r="AM21" s="42"/>
      <c r="AN21" s="43"/>
      <c r="AO21" s="42"/>
      <c r="AP21" s="43"/>
      <c r="AQ21" s="42"/>
      <c r="AR21" s="43"/>
      <c r="AS21" s="42"/>
      <c r="AT21" s="43"/>
      <c r="AU21" s="42"/>
      <c r="AV21" s="43"/>
      <c r="AW21" s="42"/>
      <c r="AX21" s="43"/>
      <c r="AY21" s="42"/>
      <c r="AZ21" s="43"/>
      <c r="BA21" s="42"/>
      <c r="BB21" s="43"/>
      <c r="BC21" s="42"/>
      <c r="BD21" s="43"/>
      <c r="BE21" s="42"/>
      <c r="BF21" s="43"/>
      <c r="BG21" s="42"/>
      <c r="BH21" s="43"/>
      <c r="BI21" s="42"/>
      <c r="BJ21" s="43"/>
      <c r="BK21" s="42"/>
      <c r="BL21" s="43"/>
      <c r="BM21" s="42"/>
      <c r="BN21" s="43"/>
      <c r="BO21" s="42"/>
      <c r="BP21" s="43"/>
      <c r="BQ21" s="42"/>
      <c r="BR21" s="43"/>
      <c r="BS21" s="42"/>
      <c r="BT21" s="43"/>
      <c r="BU21" s="42"/>
      <c r="BV21" s="43"/>
      <c r="BW21" s="42"/>
      <c r="BX21" s="43"/>
      <c r="BY21" s="42"/>
      <c r="BZ21" s="43"/>
      <c r="CA21" s="42"/>
      <c r="CB21" s="43"/>
      <c r="CC21" s="42"/>
      <c r="CD21" s="43"/>
      <c r="CE21" s="42"/>
      <c r="CF21" s="43"/>
      <c r="CG21" s="42"/>
      <c r="CH21" s="43"/>
      <c r="CI21" s="42"/>
      <c r="CJ21" s="43"/>
      <c r="CK21" s="42"/>
      <c r="CL21" s="43"/>
      <c r="CM21" s="42"/>
      <c r="CN21" s="43"/>
      <c r="CO21" s="42"/>
      <c r="CP21" s="43"/>
      <c r="CQ21" s="42"/>
      <c r="CR21" s="43"/>
      <c r="CS21" s="42"/>
      <c r="CT21" s="43"/>
      <c r="CU21" s="42"/>
      <c r="CV21" s="43"/>
      <c r="CW21" s="42"/>
      <c r="CX21" s="43"/>
      <c r="CY21" s="42"/>
      <c r="CZ21" s="43"/>
      <c r="DA21" s="42"/>
      <c r="DB21" s="43"/>
      <c r="DC21" s="42"/>
      <c r="DD21" s="43"/>
      <c r="DE21" s="42"/>
      <c r="DF21" s="43"/>
      <c r="DG21" s="42"/>
      <c r="DH21" s="43"/>
      <c r="DI21" s="54" t="s">
        <v>192</v>
      </c>
      <c r="DJ21" s="43"/>
      <c r="DK21" s="42"/>
      <c r="DL21" s="43"/>
      <c r="DM21" s="42"/>
      <c r="DN21" s="43"/>
      <c r="DO21" s="42"/>
      <c r="DP21" s="43"/>
      <c r="DQ21" s="42"/>
      <c r="DR21" s="43"/>
      <c r="DS21" s="42"/>
      <c r="DT21" s="43"/>
      <c r="DU21" s="42"/>
      <c r="DV21" s="43"/>
      <c r="DW21" s="42"/>
      <c r="DX21" s="43"/>
      <c r="DY21" s="42"/>
      <c r="DZ21" s="43"/>
      <c r="EA21" s="42"/>
      <c r="EB21" s="43"/>
      <c r="EC21" s="42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</row>
    <row r="22" customFormat="false" ht="26.25" hidden="false" customHeight="true" outlineLevel="0" collapsed="false">
      <c r="A22" s="29" t="s">
        <v>481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52" t="s">
        <v>167</v>
      </c>
      <c r="BV22" s="29"/>
      <c r="BW22" s="52" t="s">
        <v>167</v>
      </c>
      <c r="BX22" s="29" t="n">
        <v>4</v>
      </c>
      <c r="BY22" s="52" t="s">
        <v>167</v>
      </c>
      <c r="BZ22" s="29" t="n">
        <v>30</v>
      </c>
      <c r="CA22" s="52" t="s">
        <v>167</v>
      </c>
      <c r="CB22" s="29"/>
      <c r="CC22" s="52" t="s">
        <v>167</v>
      </c>
      <c r="CD22" s="29" t="n">
        <v>1</v>
      </c>
      <c r="CE22" s="52" t="s">
        <v>167</v>
      </c>
      <c r="CF22" s="29" t="n">
        <v>1</v>
      </c>
      <c r="CG22" s="56" t="s">
        <v>241</v>
      </c>
      <c r="CH22" s="29"/>
      <c r="CI22" s="56" t="s">
        <v>241</v>
      </c>
      <c r="CJ22" s="29" t="n">
        <v>20</v>
      </c>
      <c r="CK22" s="56" t="s">
        <v>241</v>
      </c>
      <c r="CL22" s="29" t="n">
        <v>10</v>
      </c>
      <c r="CM22" s="52" t="s">
        <v>167</v>
      </c>
      <c r="CN22" s="29" t="n">
        <v>2</v>
      </c>
      <c r="CO22" s="52" t="s">
        <v>167</v>
      </c>
      <c r="CP22" s="29" t="n">
        <v>1</v>
      </c>
      <c r="CQ22" s="52" t="s">
        <v>167</v>
      </c>
      <c r="CR22" s="29" t="n">
        <v>20</v>
      </c>
      <c r="CS22" s="52" t="s">
        <v>167</v>
      </c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52" t="s">
        <v>167</v>
      </c>
      <c r="HD22" s="29" t="n">
        <v>20</v>
      </c>
      <c r="HE22" s="56" t="s">
        <v>241</v>
      </c>
      <c r="HF22" s="29"/>
      <c r="HG22" s="29"/>
      <c r="HH22" s="29"/>
      <c r="HI22" s="29"/>
      <c r="HJ22" s="29"/>
      <c r="HK22" s="29"/>
      <c r="HL22" s="29"/>
      <c r="HM22" s="29"/>
      <c r="HN22" s="29"/>
    </row>
    <row r="23" customFormat="false" ht="18" hidden="false" customHeight="false" outlineLevel="0" collapsed="false">
      <c r="A23" s="60" t="s">
        <v>482</v>
      </c>
      <c r="B23" s="61"/>
      <c r="C23" s="61" t="n">
        <f aca="false">SUM(C5:C22)</f>
        <v>2</v>
      </c>
      <c r="D23" s="61"/>
      <c r="E23" s="61"/>
      <c r="F23" s="61" t="n">
        <f aca="false">SUM(F5:F22)</f>
        <v>1375</v>
      </c>
      <c r="G23" s="61"/>
      <c r="H23" s="61"/>
      <c r="I23" s="61"/>
      <c r="J23" s="61" t="n">
        <f aca="false">SUM(J5:J22)</f>
        <v>300</v>
      </c>
      <c r="K23" s="61"/>
      <c r="L23" s="61" t="n">
        <f aca="false">SUM(L5:L22)</f>
        <v>350</v>
      </c>
      <c r="M23" s="61"/>
      <c r="N23" s="61" t="n">
        <f aca="false">SUM(N5:N22)</f>
        <v>8</v>
      </c>
      <c r="O23" s="61"/>
      <c r="P23" s="61" t="n">
        <f aca="false">SUM(P5:P22)</f>
        <v>600</v>
      </c>
      <c r="Q23" s="61"/>
      <c r="R23" s="61" t="n">
        <f aca="false">SUM(R5:R22)</f>
        <v>200</v>
      </c>
      <c r="S23" s="61"/>
      <c r="T23" s="61" t="n">
        <f aca="false">SUM(T5:T22)</f>
        <v>400</v>
      </c>
      <c r="U23" s="61"/>
      <c r="V23" s="61" t="n">
        <f aca="false">SUM(V5:V22)</f>
        <v>250</v>
      </c>
      <c r="W23" s="61"/>
      <c r="X23" s="61" t="n">
        <f aca="false">SUM(X5:X22)</f>
        <v>70</v>
      </c>
      <c r="Y23" s="61"/>
      <c r="Z23" s="61" t="n">
        <f aca="false">SUM(Z5:Z22)</f>
        <v>4.5</v>
      </c>
      <c r="AA23" s="61"/>
      <c r="AB23" s="61" t="n">
        <f aca="false">SUM(AB5:AB22)</f>
        <v>2</v>
      </c>
      <c r="AC23" s="61"/>
      <c r="AD23" s="61" t="n">
        <f aca="false">SUM(AD5:AD22)</f>
        <v>5</v>
      </c>
      <c r="AE23" s="61"/>
      <c r="AF23" s="61" t="n">
        <f aca="false">SUM(AF5:AF22)</f>
        <v>5</v>
      </c>
      <c r="AG23" s="61"/>
      <c r="AH23" s="61" t="n">
        <f aca="false">SUM(AH5:AH22)</f>
        <v>2200</v>
      </c>
      <c r="AI23" s="61"/>
      <c r="AJ23" s="61" t="n">
        <f aca="false">SUM(AJ5:AJ22)</f>
        <v>200</v>
      </c>
      <c r="AK23" s="61"/>
      <c r="AL23" s="61" t="n">
        <f aca="false">SUM(AL5:AL22)</f>
        <v>4</v>
      </c>
      <c r="AM23" s="61"/>
      <c r="AN23" s="61" t="n">
        <f aca="false">SUM(AN5:AN22)</f>
        <v>4</v>
      </c>
      <c r="AO23" s="61"/>
      <c r="AP23" s="61" t="n">
        <f aca="false">SUM(AP5:AP22)</f>
        <v>4</v>
      </c>
      <c r="AQ23" s="61"/>
      <c r="AR23" s="61" t="n">
        <f aca="false">SUM(AR5:AR22)</f>
        <v>2</v>
      </c>
      <c r="AS23" s="61"/>
      <c r="AT23" s="61" t="n">
        <f aca="false">SUM(AT5:AT22)</f>
        <v>4</v>
      </c>
      <c r="AU23" s="62"/>
      <c r="AV23" s="62"/>
      <c r="AW23" s="62"/>
      <c r="AX23" s="61" t="n">
        <f aca="false">SUM(AX5:AX22)</f>
        <v>1</v>
      </c>
      <c r="AY23" s="62"/>
      <c r="AZ23" s="61" t="n">
        <f aca="false">SUM(AZ5:AZ22)</f>
        <v>1</v>
      </c>
      <c r="BA23" s="62"/>
      <c r="BB23" s="61" t="n">
        <f aca="false">SUM(BB5:BB22)</f>
        <v>180</v>
      </c>
      <c r="BC23" s="62"/>
      <c r="BD23" s="61" t="n">
        <f aca="false">SUM(BD5:BD22)</f>
        <v>10</v>
      </c>
      <c r="BE23" s="62"/>
      <c r="BF23" s="61" t="n">
        <f aca="false">SUM(BF5:BF22)</f>
        <v>210</v>
      </c>
      <c r="BG23" s="62"/>
      <c r="BH23" s="61" t="n">
        <f aca="false">SUM(BH5:BH22)</f>
        <v>0</v>
      </c>
      <c r="BI23" s="62"/>
      <c r="BJ23" s="61" t="n">
        <f aca="false">SUM(BJ5:BJ22)</f>
        <v>0</v>
      </c>
      <c r="BK23" s="62"/>
      <c r="BL23" s="61" t="n">
        <f aca="false">SUM(BL5:BL22)</f>
        <v>0</v>
      </c>
      <c r="BM23" s="62"/>
      <c r="BN23" s="61" t="n">
        <f aca="false">SUM(BN5:BN22)</f>
        <v>1</v>
      </c>
      <c r="BO23" s="62"/>
      <c r="BP23" s="61" t="n">
        <f aca="false">SUM(BP5:BP22)</f>
        <v>5</v>
      </c>
      <c r="BQ23" s="62"/>
      <c r="BR23" s="61" t="n">
        <f aca="false">SUM(BR5:BR22)</f>
        <v>1</v>
      </c>
      <c r="BS23" s="62"/>
      <c r="BT23" s="61" t="n">
        <f aca="false">SUM(BT5:BT22)</f>
        <v>10</v>
      </c>
      <c r="BU23" s="62"/>
      <c r="BV23" s="61" t="n">
        <f aca="false">SUM(BV5:BV22)</f>
        <v>0</v>
      </c>
      <c r="BW23" s="62"/>
      <c r="BX23" s="61" t="n">
        <f aca="false">SUM(BX5:BX22)</f>
        <v>4</v>
      </c>
      <c r="BY23" s="62"/>
      <c r="BZ23" s="61" t="n">
        <f aca="false">SUM(BZ5:BZ22)</f>
        <v>30</v>
      </c>
      <c r="CA23" s="62"/>
      <c r="CB23" s="61" t="n">
        <f aca="false">SUM(CB5:CB22)</f>
        <v>0</v>
      </c>
      <c r="CC23" s="62"/>
      <c r="CD23" s="61" t="n">
        <f aca="false">SUM(CD5:CD22)</f>
        <v>1</v>
      </c>
      <c r="CE23" s="62"/>
      <c r="CF23" s="61" t="n">
        <f aca="false">SUM(CF5:CF22)</f>
        <v>1</v>
      </c>
      <c r="CG23" s="62"/>
      <c r="CH23" s="61" t="n">
        <f aca="false">SUM(CH5:CH22)</f>
        <v>0</v>
      </c>
      <c r="CI23" s="62"/>
      <c r="CJ23" s="61" t="n">
        <f aca="false">SUM(CJ5:CJ22)</f>
        <v>20</v>
      </c>
      <c r="CK23" s="62"/>
      <c r="CL23" s="61" t="n">
        <f aca="false">SUM(CL5:CL22)</f>
        <v>10</v>
      </c>
      <c r="CM23" s="62"/>
      <c r="CN23" s="61" t="n">
        <f aca="false">SUM(CN5:CN22)</f>
        <v>2</v>
      </c>
      <c r="CO23" s="62"/>
      <c r="CP23" s="61" t="n">
        <f aca="false">SUM(CP5:CP22)</f>
        <v>1</v>
      </c>
      <c r="CQ23" s="62"/>
      <c r="CR23" s="61" t="n">
        <f aca="false">SUM(CR5:CR22)</f>
        <v>20</v>
      </c>
      <c r="CS23" s="62"/>
      <c r="CT23" s="61" t="n">
        <f aca="false">SUM(CT5:CT22)</f>
        <v>0</v>
      </c>
      <c r="CU23" s="61"/>
      <c r="CV23" s="61" t="n">
        <f aca="false">SUM(CV5:CV22)</f>
        <v>1</v>
      </c>
      <c r="CW23" s="61"/>
      <c r="CX23" s="61" t="n">
        <f aca="false">SUM(CX5:CX22)</f>
        <v>0</v>
      </c>
      <c r="CY23" s="62"/>
      <c r="CZ23" s="61" t="n">
        <f aca="false">SUM(CZ5:CZ22)</f>
        <v>3</v>
      </c>
      <c r="DA23" s="62"/>
      <c r="DB23" s="61" t="n">
        <f aca="false">SUM(DB5:DB22)</f>
        <v>1</v>
      </c>
      <c r="DC23" s="62"/>
      <c r="DD23" s="61" t="n">
        <f aca="false">SUM(DD5:DD22)</f>
        <v>5</v>
      </c>
      <c r="DE23" s="62"/>
      <c r="DF23" s="61" t="n">
        <f aca="false">SUM(DF5:DF22)</f>
        <v>10</v>
      </c>
      <c r="DG23" s="62"/>
      <c r="DH23" s="61" t="n">
        <f aca="false">SUM(DH5:DH22)</f>
        <v>10</v>
      </c>
      <c r="DI23" s="62"/>
      <c r="DJ23" s="61" t="n">
        <f aca="false">SUM(DJ5:DJ22)</f>
        <v>1</v>
      </c>
      <c r="DK23" s="62"/>
      <c r="DL23" s="61" t="n">
        <f aca="false">SUM(DL5:DL22)</f>
        <v>1</v>
      </c>
      <c r="DM23" s="62"/>
      <c r="DN23" s="61" t="n">
        <f aca="false">SUM(DN5:DN22)</f>
        <v>0</v>
      </c>
      <c r="DO23" s="62"/>
      <c r="DP23" s="61" t="n">
        <f aca="false">SUM(DP5:DP22)</f>
        <v>0</v>
      </c>
      <c r="DQ23" s="62"/>
      <c r="DR23" s="61" t="n">
        <f aca="false">SUM(DR5:DR22)</f>
        <v>2</v>
      </c>
      <c r="DS23" s="62"/>
      <c r="DT23" s="61" t="n">
        <f aca="false">SUM(DT5:DT22)</f>
        <v>9</v>
      </c>
      <c r="DU23" s="62"/>
      <c r="DV23" s="61" t="n">
        <f aca="false">SUM(DV5:DV22)</f>
        <v>23</v>
      </c>
      <c r="DW23" s="62"/>
      <c r="DX23" s="61" t="n">
        <f aca="false">SUM(DX5:DX22)</f>
        <v>0</v>
      </c>
      <c r="DY23" s="62"/>
      <c r="DZ23" s="61" t="n">
        <f aca="false">SUM(DZ5:DZ22)</f>
        <v>0</v>
      </c>
      <c r="EA23" s="62"/>
      <c r="EB23" s="61" t="n">
        <f aca="false">SUM(EB5:EB22)</f>
        <v>0</v>
      </c>
      <c r="EC23" s="62"/>
      <c r="ED23" s="61" t="n">
        <f aca="false">SUM(ED5:ED22)</f>
        <v>2</v>
      </c>
      <c r="EE23" s="62"/>
      <c r="EF23" s="62" t="n">
        <f aca="false">SUM(EF5:EF22)</f>
        <v>5</v>
      </c>
      <c r="EG23" s="62"/>
      <c r="EH23" s="62" t="n">
        <f aca="false">SUM(EH5:EH22)</f>
        <v>10</v>
      </c>
      <c r="EI23" s="62"/>
      <c r="EJ23" s="62" t="n">
        <f aca="false">SUM(EJ5:EJ22)</f>
        <v>0</v>
      </c>
      <c r="EK23" s="62"/>
      <c r="EL23" s="62" t="n">
        <f aca="false">SUM(EL5:EL22)</f>
        <v>0</v>
      </c>
      <c r="EM23" s="62"/>
      <c r="EN23" s="62" t="n">
        <f aca="false">SUM(EN5:EN22)</f>
        <v>0</v>
      </c>
      <c r="EO23" s="62"/>
      <c r="EP23" s="62" t="n">
        <f aca="false">SUM(EP5:EP22)</f>
        <v>0</v>
      </c>
      <c r="EQ23" s="62"/>
      <c r="ER23" s="62" t="n">
        <f aca="false">SUM(ER5:ER22)</f>
        <v>0</v>
      </c>
      <c r="ES23" s="62"/>
      <c r="ET23" s="62" t="n">
        <f aca="false">SUM(ET5:ET22)</f>
        <v>0</v>
      </c>
      <c r="EU23" s="62"/>
      <c r="EV23" s="62" t="n">
        <f aca="false">SUM(EV5:EV22)</f>
        <v>0</v>
      </c>
      <c r="EW23" s="62"/>
      <c r="EX23" s="62" t="n">
        <f aca="false">SUM(EX5:EX22)</f>
        <v>0</v>
      </c>
      <c r="EY23" s="62"/>
      <c r="EZ23" s="62" t="n">
        <f aca="false">SUM(EZ5:EZ22)</f>
        <v>0</v>
      </c>
      <c r="FA23" s="62"/>
      <c r="FB23" s="62" t="n">
        <f aca="false">SUM(FB5:FB22)</f>
        <v>1</v>
      </c>
      <c r="FC23" s="62"/>
      <c r="FD23" s="62" t="n">
        <f aca="false">SUM(FD5:FD22)</f>
        <v>1</v>
      </c>
      <c r="FE23" s="62"/>
      <c r="FF23" s="62" t="n">
        <f aca="false">SUM(FF5:FF22)</f>
        <v>3</v>
      </c>
      <c r="FG23" s="62"/>
      <c r="FH23" s="62" t="n">
        <f aca="false">SUM(FH5:FH22)</f>
        <v>30</v>
      </c>
      <c r="FI23" s="62"/>
      <c r="FJ23" s="62" t="n">
        <f aca="false">SUM(FJ5:FJ22)</f>
        <v>2</v>
      </c>
      <c r="FK23" s="62"/>
      <c r="FL23" s="62" t="n">
        <f aca="false">SUM(FL5:FL22)</f>
        <v>1000</v>
      </c>
      <c r="FM23" s="62"/>
      <c r="FN23" s="62" t="n">
        <f aca="false">SUM(FN5:FN22)</f>
        <v>2</v>
      </c>
      <c r="FO23" s="62"/>
      <c r="FP23" s="62" t="n">
        <f aca="false">SUM(FP5:FP22)</f>
        <v>2</v>
      </c>
      <c r="FQ23" s="62"/>
      <c r="FR23" s="62" t="n">
        <f aca="false">SUM(FR5:FR22)</f>
        <v>1</v>
      </c>
      <c r="FS23" s="62"/>
      <c r="FT23" s="62" t="n">
        <f aca="false">SUM(FT5:FT22)</f>
        <v>2</v>
      </c>
      <c r="FU23" s="62"/>
      <c r="FV23" s="62" t="n">
        <f aca="false">SUM(FV5:FV22)</f>
        <v>0</v>
      </c>
      <c r="FW23" s="62"/>
      <c r="FX23" s="62" t="n">
        <f aca="false">SUM(FX5:FX22)</f>
        <v>10</v>
      </c>
      <c r="FY23" s="62"/>
      <c r="FZ23" s="62" t="n">
        <f aca="false">SUM(FZ5:FZ22)</f>
        <v>10</v>
      </c>
      <c r="GA23" s="62"/>
      <c r="GB23" s="62" t="n">
        <f aca="false">SUM(GB5:GB22)</f>
        <v>5</v>
      </c>
      <c r="GC23" s="62"/>
      <c r="GD23" s="62" t="n">
        <f aca="false">SUM(GD5:GD22)</f>
        <v>30</v>
      </c>
      <c r="GE23" s="62"/>
      <c r="GF23" s="62" t="n">
        <f aca="false">SUM(GF5:GF22)</f>
        <v>0</v>
      </c>
      <c r="GG23" s="62"/>
      <c r="GH23" s="62" t="n">
        <f aca="false">SUM(GH5:GH22)</f>
        <v>5</v>
      </c>
      <c r="GI23" s="62"/>
      <c r="GJ23" s="62" t="n">
        <f aca="false">SUM(GJ5:GJ22)</f>
        <v>0</v>
      </c>
      <c r="GK23" s="62"/>
      <c r="GL23" s="62" t="n">
        <f aca="false">SUM(GL5:GL22)</f>
        <v>0</v>
      </c>
      <c r="GM23" s="62"/>
      <c r="GN23" s="62" t="n">
        <f aca="false">SUM(GN5:GN22)</f>
        <v>6</v>
      </c>
      <c r="GO23" s="62"/>
      <c r="GP23" s="62" t="n">
        <f aca="false">SUM(GP5:GP22)</f>
        <v>1</v>
      </c>
      <c r="GQ23" s="62"/>
      <c r="GR23" s="62" t="n">
        <f aca="false">SUM(GR5:GR22)</f>
        <v>0</v>
      </c>
      <c r="GS23" s="62"/>
      <c r="GT23" s="62" t="n">
        <f aca="false">SUM(GT5:GT22)</f>
        <v>0</v>
      </c>
      <c r="GU23" s="62"/>
      <c r="GV23" s="62" t="n">
        <f aca="false">SUM(GV5:GV22)</f>
        <v>10</v>
      </c>
      <c r="GW23" s="62"/>
      <c r="GX23" s="62" t="n">
        <f aca="false">SUM(GX5:GX22)</f>
        <v>0</v>
      </c>
      <c r="GY23" s="62"/>
      <c r="GZ23" s="62" t="n">
        <f aca="false">SUM(GZ5:GZ22)</f>
        <v>10</v>
      </c>
      <c r="HA23" s="62"/>
      <c r="HB23" s="62" t="n">
        <f aca="false">SUM(HB5:HB22)</f>
        <v>0</v>
      </c>
      <c r="HC23" s="62"/>
      <c r="HD23" s="62" t="n">
        <f aca="false">SUM(HD5:HD22)</f>
        <v>20</v>
      </c>
      <c r="HE23" s="62"/>
      <c r="HF23" s="62" t="n">
        <f aca="false">SUM(HF5:HF22)</f>
        <v>0</v>
      </c>
      <c r="HG23" s="62"/>
      <c r="HH23" s="62" t="n">
        <f aca="false">SUM(HH5:HH22)</f>
        <v>1</v>
      </c>
      <c r="HI23" s="62"/>
      <c r="HJ23" s="62" t="n">
        <f aca="false">SUM(HJ5:HJ22)</f>
        <v>0</v>
      </c>
      <c r="HK23" s="62"/>
      <c r="HL23" s="62" t="n">
        <f aca="false">SUM(HL5:HL22)</f>
        <v>2</v>
      </c>
      <c r="HM23" s="62"/>
      <c r="HN23" s="62" t="n">
        <f aca="false">SUM(HN5:HN22)</f>
        <v>3</v>
      </c>
    </row>
    <row r="25" customFormat="false" ht="18" hidden="false" customHeight="true" outlineLevel="0" collapsed="false"/>
    <row r="26" customFormat="false" ht="18" hidden="false" customHeight="false" outlineLevel="0" collapsed="false">
      <c r="A26" s="63"/>
    </row>
    <row r="27" customFormat="false" ht="14.25" hidden="false" customHeight="false" outlineLevel="0" collapsed="false">
      <c r="A27" s="64"/>
    </row>
    <row r="28" customFormat="false" ht="14.25" hidden="false" customHeight="false" outlineLevel="0" collapsed="false">
      <c r="A28" s="65"/>
    </row>
    <row r="29" customFormat="false" ht="14.25" hidden="false" customHeight="false" outlineLevel="0" collapsed="false">
      <c r="A29" s="65"/>
    </row>
    <row r="30" customFormat="false" ht="14.25" hidden="false" customHeight="false" outlineLevel="0" collapsed="false">
      <c r="A30" s="65"/>
    </row>
    <row r="31" customFormat="false" ht="14.25" hidden="false" customHeight="false" outlineLevel="0" collapsed="false">
      <c r="A31" s="65"/>
    </row>
    <row r="32" customFormat="false" ht="14.25" hidden="false" customHeight="false" outlineLevel="0" collapsed="false">
      <c r="A32" s="65"/>
    </row>
    <row r="33" customFormat="false" ht="14.25" hidden="false" customHeight="false" outlineLevel="0" collapsed="false">
      <c r="A33" s="65"/>
    </row>
    <row r="34" customFormat="false" ht="14.25" hidden="false" customHeight="false" outlineLevel="0" collapsed="false">
      <c r="A34" s="65"/>
    </row>
    <row r="35" customFormat="false" ht="14.25" hidden="false" customHeight="false" outlineLevel="0" collapsed="false">
      <c r="A35" s="65"/>
    </row>
    <row r="36" customFormat="false" ht="14.25" hidden="false" customHeight="false" outlineLevel="0" collapsed="false">
      <c r="A36" s="65"/>
    </row>
    <row r="37" customFormat="false" ht="14.25" hidden="false" customHeight="false" outlineLevel="0" collapsed="false">
      <c r="A37" s="65"/>
    </row>
    <row r="38" customFormat="false" ht="14.25" hidden="false" customHeight="false" outlineLevel="0" collapsed="false">
      <c r="A38" s="65"/>
    </row>
    <row r="39" customFormat="false" ht="14.25" hidden="false" customHeight="false" outlineLevel="0" collapsed="false">
      <c r="A39" s="65"/>
    </row>
    <row r="40" customFormat="false" ht="14.25" hidden="false" customHeight="false" outlineLevel="0" collapsed="false">
      <c r="A40" s="65"/>
    </row>
    <row r="41" customFormat="false" ht="14.25" hidden="false" customHeight="false" outlineLevel="0" collapsed="false">
      <c r="A41" s="65"/>
    </row>
    <row r="42" customFormat="false" ht="14.25" hidden="false" customHeight="false" outlineLevel="0" collapsed="false">
      <c r="A42" s="65"/>
    </row>
    <row r="43" customFormat="false" ht="14.25" hidden="false" customHeight="false" outlineLevel="0" collapsed="false">
      <c r="A43" s="65"/>
    </row>
    <row r="44" customFormat="false" ht="14.25" hidden="false" customHeight="false" outlineLevel="0" collapsed="false">
      <c r="A44" s="65"/>
    </row>
    <row r="45" customFormat="false" ht="14.25" hidden="false" customHeight="false" outlineLevel="0" collapsed="false">
      <c r="A45" s="65"/>
    </row>
    <row r="46" customFormat="false" ht="14.25" hidden="false" customHeight="false" outlineLevel="0" collapsed="false">
      <c r="A46" s="65"/>
    </row>
    <row r="47" customFormat="false" ht="14.25" hidden="false" customHeight="false" outlineLevel="0" collapsed="false">
      <c r="A47" s="65"/>
    </row>
    <row r="48" customFormat="false" ht="14.25" hidden="false" customHeight="false" outlineLevel="0" collapsed="false">
      <c r="A48" s="65"/>
    </row>
    <row r="49" customFormat="false" ht="14.25" hidden="false" customHeight="false" outlineLevel="0" collapsed="false">
      <c r="A49" s="65"/>
    </row>
    <row r="50" customFormat="false" ht="14.25" hidden="false" customHeight="false" outlineLevel="0" collapsed="false">
      <c r="A50" s="65"/>
    </row>
    <row r="51" customFormat="false" ht="14.25" hidden="false" customHeight="false" outlineLevel="0" collapsed="false">
      <c r="A51" s="65"/>
    </row>
    <row r="52" customFormat="false" ht="14.25" hidden="false" customHeight="false" outlineLevel="0" collapsed="false">
      <c r="A52" s="65"/>
    </row>
    <row r="53" customFormat="false" ht="14.25" hidden="false" customHeight="false" outlineLevel="0" collapsed="false">
      <c r="A53" s="65"/>
    </row>
    <row r="54" customFormat="false" ht="14.25" hidden="false" customHeight="false" outlineLevel="0" collapsed="false">
      <c r="A54" s="65"/>
    </row>
    <row r="55" customFormat="false" ht="14.25" hidden="false" customHeight="false" outlineLevel="0" collapsed="false">
      <c r="A55" s="65"/>
    </row>
    <row r="56" customFormat="false" ht="14.25" hidden="false" customHeight="false" outlineLevel="0" collapsed="false">
      <c r="A56" s="65"/>
    </row>
  </sheetData>
  <mergeCells count="72">
    <mergeCell ref="A2:A4"/>
    <mergeCell ref="AM2:AZ2"/>
    <mergeCell ref="BA2:BT2"/>
    <mergeCell ref="BU2:CX2"/>
    <mergeCell ref="CY2:DR2"/>
    <mergeCell ref="DS2:ED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  <mergeCell ref="DM3:DN3"/>
    <mergeCell ref="DO3:DP3"/>
    <mergeCell ref="DQ3:DR3"/>
    <mergeCell ref="DS3:DT3"/>
    <mergeCell ref="DU3:DV3"/>
    <mergeCell ref="DW3:DX3"/>
    <mergeCell ref="DY3:DZ3"/>
    <mergeCell ref="EA3:EB3"/>
    <mergeCell ref="EC3:ED3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J40" activeCellId="0" sqref="J40"/>
    </sheetView>
  </sheetViews>
  <sheetFormatPr defaultColWidth="10.59765625" defaultRowHeight="14.25" zeroHeight="false" outlineLevelRow="0" outlineLevelCol="0"/>
  <cols>
    <col collapsed="false" customWidth="true" hidden="false" outlineLevel="0" max="2" min="2" style="1" width="21.12"/>
    <col collapsed="false" customWidth="true" hidden="false" outlineLevel="0" max="26" min="3" style="1" width="14.26"/>
    <col collapsed="false" customWidth="true" hidden="false" outlineLevel="0" max="29" min="27" style="66" width="14.26"/>
    <col collapsed="false" customWidth="true" hidden="false" outlineLevel="0" max="33" min="30" style="1" width="14.26"/>
    <col collapsed="false" customWidth="true" hidden="false" outlineLevel="0" max="34" min="34" style="1" width="32.26"/>
    <col collapsed="false" customWidth="true" hidden="false" outlineLevel="0" max="35" min="35" style="1" width="33.26"/>
  </cols>
  <sheetData>
    <row r="1" customFormat="false" ht="38.25" hidden="false" customHeight="true" outlineLevel="0" collapsed="false">
      <c r="A1" s="67" t="s">
        <v>483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</row>
    <row r="2" customFormat="false" ht="34.5" hidden="false" customHeight="true" outlineLevel="0" collapsed="false">
      <c r="A2" s="68" t="s">
        <v>381</v>
      </c>
      <c r="B2" s="68"/>
      <c r="C2" s="68" t="s">
        <v>484</v>
      </c>
      <c r="D2" s="68" t="s">
        <v>485</v>
      </c>
      <c r="E2" s="68" t="s">
        <v>486</v>
      </c>
      <c r="F2" s="68" t="s">
        <v>485</v>
      </c>
      <c r="G2" s="68" t="s">
        <v>487</v>
      </c>
      <c r="H2" s="68" t="s">
        <v>485</v>
      </c>
      <c r="I2" s="68" t="s">
        <v>488</v>
      </c>
      <c r="J2" s="68" t="s">
        <v>485</v>
      </c>
      <c r="K2" s="68" t="s">
        <v>489</v>
      </c>
      <c r="L2" s="68" t="s">
        <v>485</v>
      </c>
      <c r="M2" s="68" t="s">
        <v>490</v>
      </c>
      <c r="N2" s="68" t="s">
        <v>485</v>
      </c>
      <c r="O2" s="68" t="s">
        <v>491</v>
      </c>
      <c r="P2" s="68" t="s">
        <v>492</v>
      </c>
      <c r="Q2" s="68" t="s">
        <v>493</v>
      </c>
      <c r="R2" s="68" t="s">
        <v>485</v>
      </c>
      <c r="S2" s="68" t="s">
        <v>494</v>
      </c>
      <c r="T2" s="68" t="s">
        <v>495</v>
      </c>
      <c r="U2" s="68" t="s">
        <v>496</v>
      </c>
      <c r="V2" s="68" t="s">
        <v>497</v>
      </c>
      <c r="W2" s="68" t="s">
        <v>498</v>
      </c>
      <c r="X2" s="68" t="s">
        <v>499</v>
      </c>
      <c r="Y2" s="68" t="s">
        <v>485</v>
      </c>
      <c r="Z2" s="68" t="s">
        <v>500</v>
      </c>
      <c r="AA2" s="69" t="s">
        <v>485</v>
      </c>
      <c r="AB2" s="69" t="s">
        <v>501</v>
      </c>
      <c r="AC2" s="69" t="s">
        <v>502</v>
      </c>
      <c r="AD2" s="68" t="s">
        <v>503</v>
      </c>
      <c r="AE2" s="68" t="s">
        <v>485</v>
      </c>
      <c r="AF2" s="68" t="s">
        <v>504</v>
      </c>
      <c r="AG2" s="68" t="s">
        <v>505</v>
      </c>
      <c r="AH2" s="68" t="s">
        <v>506</v>
      </c>
    </row>
    <row r="3" customFormat="false" ht="14.25" hidden="false" customHeight="false" outlineLevel="0" collapsed="false">
      <c r="A3" s="70" t="n">
        <v>1</v>
      </c>
      <c r="B3" s="71" t="s">
        <v>471</v>
      </c>
      <c r="C3" s="72"/>
      <c r="D3" s="72" t="s">
        <v>507</v>
      </c>
      <c r="E3" s="72" t="n">
        <v>6</v>
      </c>
      <c r="F3" s="72" t="s">
        <v>507</v>
      </c>
      <c r="G3" s="72" t="n">
        <v>3</v>
      </c>
      <c r="H3" s="72" t="s">
        <v>507</v>
      </c>
      <c r="I3" s="72"/>
      <c r="J3" s="72" t="s">
        <v>507</v>
      </c>
      <c r="K3" s="72" t="n">
        <v>2</v>
      </c>
      <c r="L3" s="72" t="s">
        <v>507</v>
      </c>
      <c r="M3" s="72"/>
      <c r="N3" s="72" t="s">
        <v>507</v>
      </c>
      <c r="O3" s="72" t="n">
        <v>5</v>
      </c>
      <c r="P3" s="72" t="s">
        <v>508</v>
      </c>
      <c r="Q3" s="72" t="n">
        <v>2</v>
      </c>
      <c r="R3" s="72" t="s">
        <v>508</v>
      </c>
      <c r="S3" s="72" t="n">
        <v>14</v>
      </c>
      <c r="T3" s="72" t="n">
        <v>6</v>
      </c>
      <c r="U3" s="72" t="n">
        <v>5</v>
      </c>
      <c r="V3" s="72" t="n">
        <v>4</v>
      </c>
      <c r="W3" s="72" t="n">
        <v>1</v>
      </c>
      <c r="X3" s="72"/>
      <c r="Y3" s="72"/>
      <c r="Z3" s="72"/>
      <c r="AA3" s="73"/>
      <c r="AB3" s="73" t="n">
        <v>2</v>
      </c>
      <c r="AC3" s="73" t="s">
        <v>508</v>
      </c>
      <c r="AD3" s="29"/>
      <c r="AE3" s="72" t="s">
        <v>509</v>
      </c>
      <c r="AF3" s="72"/>
      <c r="AG3" s="72" t="s">
        <v>510</v>
      </c>
      <c r="AH3" s="74" t="s">
        <v>511</v>
      </c>
    </row>
    <row r="4" customFormat="false" ht="14.25" hidden="false" customHeight="false" outlineLevel="0" collapsed="false">
      <c r="A4" s="70" t="n">
        <v>2</v>
      </c>
      <c r="B4" s="71" t="s">
        <v>86</v>
      </c>
      <c r="C4" s="72"/>
      <c r="D4" s="72" t="s">
        <v>507</v>
      </c>
      <c r="E4" s="72"/>
      <c r="F4" s="72" t="s">
        <v>507</v>
      </c>
      <c r="G4" s="72"/>
      <c r="H4" s="72" t="s">
        <v>507</v>
      </c>
      <c r="I4" s="72"/>
      <c r="J4" s="72" t="s">
        <v>507</v>
      </c>
      <c r="K4" s="72"/>
      <c r="L4" s="72" t="s">
        <v>507</v>
      </c>
      <c r="M4" s="72"/>
      <c r="N4" s="72" t="s">
        <v>507</v>
      </c>
      <c r="O4" s="72"/>
      <c r="P4" s="72" t="s">
        <v>508</v>
      </c>
      <c r="Q4" s="72"/>
      <c r="R4" s="72" t="s">
        <v>508</v>
      </c>
      <c r="S4" s="72"/>
      <c r="T4" s="72"/>
      <c r="U4" s="72"/>
      <c r="V4" s="72"/>
      <c r="W4" s="72"/>
      <c r="X4" s="72"/>
      <c r="Y4" s="72"/>
      <c r="Z4" s="72"/>
      <c r="AA4" s="73"/>
      <c r="AB4" s="73"/>
      <c r="AC4" s="73" t="s">
        <v>508</v>
      </c>
      <c r="AD4" s="72"/>
      <c r="AE4" s="72" t="s">
        <v>509</v>
      </c>
      <c r="AF4" s="72"/>
      <c r="AG4" s="72" t="s">
        <v>510</v>
      </c>
      <c r="AH4" s="74" t="s">
        <v>512</v>
      </c>
    </row>
    <row r="5" customFormat="false" ht="14.25" hidden="false" customHeight="false" outlineLevel="0" collapsed="false">
      <c r="A5" s="70" t="n">
        <v>3</v>
      </c>
      <c r="B5" s="71" t="s">
        <v>102</v>
      </c>
      <c r="C5" s="72" t="n">
        <v>1</v>
      </c>
      <c r="D5" s="72" t="s">
        <v>507</v>
      </c>
      <c r="E5" s="72"/>
      <c r="F5" s="72" t="s">
        <v>507</v>
      </c>
      <c r="G5" s="72" t="n">
        <v>1</v>
      </c>
      <c r="H5" s="72" t="s">
        <v>507</v>
      </c>
      <c r="I5" s="72" t="n">
        <v>1</v>
      </c>
      <c r="J5" s="72" t="s">
        <v>507</v>
      </c>
      <c r="K5" s="72"/>
      <c r="L5" s="72" t="s">
        <v>507</v>
      </c>
      <c r="M5" s="72"/>
      <c r="N5" s="72" t="s">
        <v>507</v>
      </c>
      <c r="O5" s="72"/>
      <c r="P5" s="72" t="s">
        <v>508</v>
      </c>
      <c r="Q5" s="72"/>
      <c r="R5" s="72" t="s">
        <v>508</v>
      </c>
      <c r="S5" s="72"/>
      <c r="T5" s="72"/>
      <c r="U5" s="72"/>
      <c r="V5" s="72"/>
      <c r="W5" s="72"/>
      <c r="X5" s="72"/>
      <c r="Y5" s="72"/>
      <c r="Z5" s="72"/>
      <c r="AA5" s="73"/>
      <c r="AB5" s="73" t="n">
        <v>2</v>
      </c>
      <c r="AC5" s="73" t="s">
        <v>508</v>
      </c>
      <c r="AD5" s="72" t="n">
        <v>3</v>
      </c>
      <c r="AE5" s="72" t="s">
        <v>509</v>
      </c>
      <c r="AF5" s="72"/>
      <c r="AG5" s="72" t="s">
        <v>510</v>
      </c>
      <c r="AH5" s="74" t="s">
        <v>513</v>
      </c>
    </row>
    <row r="6" customFormat="false" ht="26.25" hidden="false" customHeight="true" outlineLevel="0" collapsed="false">
      <c r="A6" s="70" t="n">
        <v>4</v>
      </c>
      <c r="B6" s="71" t="s">
        <v>478</v>
      </c>
      <c r="C6" s="72"/>
      <c r="D6" s="72" t="s">
        <v>507</v>
      </c>
      <c r="E6" s="72"/>
      <c r="F6" s="72" t="s">
        <v>507</v>
      </c>
      <c r="G6" s="72" t="n">
        <v>2</v>
      </c>
      <c r="H6" s="72" t="s">
        <v>507</v>
      </c>
      <c r="I6" s="72" t="n">
        <v>2</v>
      </c>
      <c r="J6" s="72" t="s">
        <v>507</v>
      </c>
      <c r="K6" s="72"/>
      <c r="L6" s="72" t="s">
        <v>507</v>
      </c>
      <c r="M6" s="72"/>
      <c r="N6" s="72" t="s">
        <v>507</v>
      </c>
      <c r="O6" s="72"/>
      <c r="P6" s="72" t="s">
        <v>508</v>
      </c>
      <c r="Q6" s="72"/>
      <c r="R6" s="72" t="s">
        <v>508</v>
      </c>
      <c r="S6" s="72"/>
      <c r="T6" s="72"/>
      <c r="U6" s="72"/>
      <c r="V6" s="72"/>
      <c r="W6" s="72"/>
      <c r="X6" s="72" t="n">
        <v>1</v>
      </c>
      <c r="Y6" s="72" t="s">
        <v>514</v>
      </c>
      <c r="Z6" s="72" t="n">
        <v>1</v>
      </c>
      <c r="AA6" s="73" t="s">
        <v>514</v>
      </c>
      <c r="AB6" s="73"/>
      <c r="AC6" s="73" t="s">
        <v>508</v>
      </c>
      <c r="AD6" s="72"/>
      <c r="AE6" s="72" t="s">
        <v>509</v>
      </c>
      <c r="AF6" s="72"/>
      <c r="AG6" s="72" t="s">
        <v>515</v>
      </c>
      <c r="AH6" s="74" t="s">
        <v>516</v>
      </c>
    </row>
    <row r="7" customFormat="false" ht="14.25" hidden="false" customHeight="false" outlineLevel="0" collapsed="false">
      <c r="A7" s="70" t="n">
        <v>5</v>
      </c>
      <c r="B7" s="71" t="s">
        <v>469</v>
      </c>
      <c r="C7" s="72" t="n">
        <v>3</v>
      </c>
      <c r="D7" s="72" t="s">
        <v>507</v>
      </c>
      <c r="E7" s="72" t="n">
        <v>9</v>
      </c>
      <c r="F7" s="72" t="s">
        <v>507</v>
      </c>
      <c r="G7" s="72"/>
      <c r="H7" s="72"/>
      <c r="I7" s="72" t="n">
        <v>1</v>
      </c>
      <c r="J7" s="72" t="s">
        <v>507</v>
      </c>
      <c r="K7" s="72" t="n">
        <v>1</v>
      </c>
      <c r="L7" s="72" t="s">
        <v>507</v>
      </c>
      <c r="M7" s="72" t="n">
        <v>1</v>
      </c>
      <c r="N7" s="72" t="s">
        <v>507</v>
      </c>
      <c r="O7" s="72"/>
      <c r="P7" s="72" t="s">
        <v>508</v>
      </c>
      <c r="Q7" s="72"/>
      <c r="R7" s="72" t="s">
        <v>508</v>
      </c>
      <c r="S7" s="72"/>
      <c r="T7" s="72"/>
      <c r="U7" s="72"/>
      <c r="V7" s="72"/>
      <c r="W7" s="72"/>
      <c r="X7" s="72"/>
      <c r="Y7" s="72"/>
      <c r="Z7" s="72"/>
      <c r="AA7" s="73"/>
      <c r="AB7" s="73"/>
      <c r="AC7" s="73" t="s">
        <v>508</v>
      </c>
      <c r="AD7" s="72"/>
      <c r="AE7" s="72" t="s">
        <v>509</v>
      </c>
      <c r="AF7" s="72"/>
      <c r="AG7" s="72" t="s">
        <v>510</v>
      </c>
      <c r="AH7" s="74" t="s">
        <v>517</v>
      </c>
    </row>
    <row r="8" customFormat="false" ht="25.5" hidden="false" customHeight="true" outlineLevel="0" collapsed="false">
      <c r="A8" s="70" t="n">
        <v>6</v>
      </c>
      <c r="B8" s="71" t="s">
        <v>479</v>
      </c>
      <c r="C8" s="72" t="n">
        <v>15</v>
      </c>
      <c r="D8" s="72" t="s">
        <v>507</v>
      </c>
      <c r="E8" s="72" t="n">
        <v>10</v>
      </c>
      <c r="F8" s="72" t="s">
        <v>507</v>
      </c>
      <c r="G8" s="72" t="n">
        <v>5</v>
      </c>
      <c r="H8" s="72" t="s">
        <v>507</v>
      </c>
      <c r="I8" s="72" t="n">
        <v>2</v>
      </c>
      <c r="J8" s="72" t="s">
        <v>507</v>
      </c>
      <c r="K8" s="72" t="n">
        <v>2</v>
      </c>
      <c r="L8" s="72" t="s">
        <v>507</v>
      </c>
      <c r="M8" s="72" t="n">
        <v>2</v>
      </c>
      <c r="N8" s="72" t="s">
        <v>507</v>
      </c>
      <c r="O8" s="72"/>
      <c r="P8" s="72" t="s">
        <v>508</v>
      </c>
      <c r="Q8" s="72"/>
      <c r="R8" s="72" t="s">
        <v>508</v>
      </c>
      <c r="S8" s="72"/>
      <c r="T8" s="72"/>
      <c r="U8" s="72"/>
      <c r="V8" s="72"/>
      <c r="W8" s="72"/>
      <c r="X8" s="72"/>
      <c r="Y8" s="72"/>
      <c r="Z8" s="72"/>
      <c r="AA8" s="73"/>
      <c r="AB8" s="73"/>
      <c r="AC8" s="73" t="s">
        <v>508</v>
      </c>
      <c r="AD8" s="72" t="n">
        <v>6</v>
      </c>
      <c r="AE8" s="72" t="s">
        <v>509</v>
      </c>
      <c r="AF8" s="72"/>
      <c r="AG8" s="72" t="s">
        <v>518</v>
      </c>
      <c r="AH8" s="74" t="s">
        <v>519</v>
      </c>
    </row>
    <row r="9" customFormat="false" ht="38.25" hidden="false" customHeight="false" outlineLevel="0" collapsed="false">
      <c r="A9" s="70" t="n">
        <v>7</v>
      </c>
      <c r="B9" s="71" t="s">
        <v>477</v>
      </c>
      <c r="C9" s="72"/>
      <c r="D9" s="72" t="s">
        <v>507</v>
      </c>
      <c r="E9" s="72"/>
      <c r="F9" s="72" t="s">
        <v>507</v>
      </c>
      <c r="G9" s="72"/>
      <c r="H9" s="72"/>
      <c r="I9" s="72"/>
      <c r="J9" s="72" t="s">
        <v>507</v>
      </c>
      <c r="K9" s="72"/>
      <c r="L9" s="72" t="s">
        <v>507</v>
      </c>
      <c r="M9" s="72"/>
      <c r="N9" s="72" t="s">
        <v>507</v>
      </c>
      <c r="O9" s="72"/>
      <c r="P9" s="72" t="s">
        <v>508</v>
      </c>
      <c r="Q9" s="72"/>
      <c r="R9" s="72" t="s">
        <v>508</v>
      </c>
      <c r="S9" s="72"/>
      <c r="T9" s="72"/>
      <c r="U9" s="72"/>
      <c r="V9" s="72"/>
      <c r="W9" s="72"/>
      <c r="X9" s="72"/>
      <c r="Y9" s="72"/>
      <c r="Z9" s="72"/>
      <c r="AA9" s="73"/>
      <c r="AB9" s="73"/>
      <c r="AC9" s="73"/>
      <c r="AD9" s="72"/>
      <c r="AE9" s="72" t="s">
        <v>509</v>
      </c>
      <c r="AF9" s="72"/>
      <c r="AG9" s="72" t="s">
        <v>454</v>
      </c>
      <c r="AH9" s="74" t="s">
        <v>520</v>
      </c>
    </row>
    <row r="10" customFormat="false" ht="14.25" hidden="false" customHeight="false" outlineLevel="0" collapsed="false">
      <c r="A10" s="70" t="n">
        <v>8</v>
      </c>
      <c r="B10" s="71" t="s">
        <v>54</v>
      </c>
      <c r="C10" s="72"/>
      <c r="D10" s="72" t="s">
        <v>507</v>
      </c>
      <c r="E10" s="72"/>
      <c r="F10" s="72" t="s">
        <v>507</v>
      </c>
      <c r="G10" s="72"/>
      <c r="H10" s="72" t="s">
        <v>507</v>
      </c>
      <c r="I10" s="72"/>
      <c r="J10" s="72" t="s">
        <v>507</v>
      </c>
      <c r="K10" s="72"/>
      <c r="L10" s="72" t="s">
        <v>507</v>
      </c>
      <c r="M10" s="72"/>
      <c r="N10" s="72" t="s">
        <v>507</v>
      </c>
      <c r="O10" s="72"/>
      <c r="P10" s="72" t="s">
        <v>508</v>
      </c>
      <c r="Q10" s="72"/>
      <c r="R10" s="72" t="s">
        <v>508</v>
      </c>
      <c r="S10" s="72"/>
      <c r="T10" s="72"/>
      <c r="U10" s="72"/>
      <c r="V10" s="72"/>
      <c r="W10" s="72"/>
      <c r="X10" s="72"/>
      <c r="Y10" s="72"/>
      <c r="Z10" s="72"/>
      <c r="AA10" s="73"/>
      <c r="AB10" s="73"/>
      <c r="AC10" s="73" t="s">
        <v>508</v>
      </c>
      <c r="AD10" s="72"/>
      <c r="AE10" s="72" t="s">
        <v>509</v>
      </c>
      <c r="AF10" s="72"/>
      <c r="AG10" s="72" t="s">
        <v>454</v>
      </c>
      <c r="AH10" s="74" t="s">
        <v>521</v>
      </c>
    </row>
    <row r="11" customFormat="false" ht="25.5" hidden="false" customHeight="true" outlineLevel="0" collapsed="false">
      <c r="A11" s="70" t="n">
        <v>9</v>
      </c>
      <c r="B11" s="71" t="s">
        <v>522</v>
      </c>
      <c r="C11" s="72"/>
      <c r="D11" s="72" t="s">
        <v>507</v>
      </c>
      <c r="E11" s="72"/>
      <c r="F11" s="72" t="s">
        <v>507</v>
      </c>
      <c r="G11" s="72"/>
      <c r="H11" s="72" t="s">
        <v>507</v>
      </c>
      <c r="I11" s="72"/>
      <c r="J11" s="72" t="s">
        <v>507</v>
      </c>
      <c r="K11" s="72"/>
      <c r="L11" s="72" t="s">
        <v>507</v>
      </c>
      <c r="M11" s="72"/>
      <c r="N11" s="72" t="s">
        <v>507</v>
      </c>
      <c r="O11" s="72"/>
      <c r="P11" s="72" t="s">
        <v>508</v>
      </c>
      <c r="Q11" s="72"/>
      <c r="R11" s="72" t="s">
        <v>508</v>
      </c>
      <c r="S11" s="72"/>
      <c r="T11" s="72"/>
      <c r="U11" s="72"/>
      <c r="V11" s="72"/>
      <c r="W11" s="72"/>
      <c r="X11" s="72"/>
      <c r="Y11" s="72"/>
      <c r="Z11" s="72"/>
      <c r="AA11" s="73"/>
      <c r="AB11" s="73"/>
      <c r="AC11" s="73" t="s">
        <v>508</v>
      </c>
      <c r="AD11" s="72"/>
      <c r="AE11" s="72" t="s">
        <v>509</v>
      </c>
      <c r="AF11" s="72"/>
      <c r="AG11" s="72" t="s">
        <v>454</v>
      </c>
      <c r="AH11" s="74" t="s">
        <v>523</v>
      </c>
    </row>
    <row r="12" customFormat="false" ht="14.25" hidden="false" customHeight="false" outlineLevel="0" collapsed="false">
      <c r="A12" s="70" t="n">
        <v>10</v>
      </c>
      <c r="B12" s="71" t="s">
        <v>134</v>
      </c>
      <c r="C12" s="72"/>
      <c r="D12" s="72" t="s">
        <v>507</v>
      </c>
      <c r="E12" s="72"/>
      <c r="F12" s="72" t="s">
        <v>507</v>
      </c>
      <c r="G12" s="72"/>
      <c r="H12" s="72" t="s">
        <v>507</v>
      </c>
      <c r="I12" s="72"/>
      <c r="J12" s="72" t="s">
        <v>507</v>
      </c>
      <c r="K12" s="72"/>
      <c r="L12" s="72" t="s">
        <v>507</v>
      </c>
      <c r="M12" s="72"/>
      <c r="N12" s="72" t="s">
        <v>507</v>
      </c>
      <c r="O12" s="72"/>
      <c r="P12" s="72" t="s">
        <v>508</v>
      </c>
      <c r="Q12" s="72"/>
      <c r="R12" s="72" t="s">
        <v>508</v>
      </c>
      <c r="S12" s="72"/>
      <c r="T12" s="72"/>
      <c r="U12" s="72"/>
      <c r="V12" s="72"/>
      <c r="W12" s="72"/>
      <c r="X12" s="72"/>
      <c r="Y12" s="72"/>
      <c r="Z12" s="72"/>
      <c r="AA12" s="73"/>
      <c r="AB12" s="73"/>
      <c r="AC12" s="73" t="s">
        <v>508</v>
      </c>
      <c r="AD12" s="72"/>
      <c r="AE12" s="72" t="s">
        <v>509</v>
      </c>
      <c r="AF12" s="72"/>
      <c r="AG12" s="72" t="s">
        <v>454</v>
      </c>
      <c r="AH12" s="74" t="s">
        <v>521</v>
      </c>
    </row>
    <row r="13" customFormat="false" ht="14.25" hidden="false" customHeight="false" outlineLevel="0" collapsed="false">
      <c r="A13" s="70" t="n">
        <v>11</v>
      </c>
      <c r="B13" s="71" t="s">
        <v>142</v>
      </c>
      <c r="C13" s="72"/>
      <c r="D13" s="72" t="s">
        <v>507</v>
      </c>
      <c r="E13" s="72"/>
      <c r="F13" s="72" t="s">
        <v>507</v>
      </c>
      <c r="G13" s="72"/>
      <c r="H13" s="72" t="s">
        <v>507</v>
      </c>
      <c r="I13" s="72"/>
      <c r="J13" s="72" t="s">
        <v>507</v>
      </c>
      <c r="K13" s="72"/>
      <c r="L13" s="72" t="s">
        <v>507</v>
      </c>
      <c r="M13" s="72"/>
      <c r="N13" s="72" t="s">
        <v>507</v>
      </c>
      <c r="O13" s="72"/>
      <c r="P13" s="72" t="s">
        <v>508</v>
      </c>
      <c r="Q13" s="72"/>
      <c r="R13" s="72" t="s">
        <v>508</v>
      </c>
      <c r="S13" s="72"/>
      <c r="T13" s="72"/>
      <c r="U13" s="72"/>
      <c r="V13" s="72"/>
      <c r="W13" s="72"/>
      <c r="X13" s="72"/>
      <c r="Y13" s="72"/>
      <c r="Z13" s="72"/>
      <c r="AA13" s="73"/>
      <c r="AB13" s="73"/>
      <c r="AC13" s="73" t="s">
        <v>508</v>
      </c>
      <c r="AD13" s="72"/>
      <c r="AE13" s="72" t="s">
        <v>509</v>
      </c>
      <c r="AF13" s="72"/>
      <c r="AG13" s="72" t="s">
        <v>454</v>
      </c>
      <c r="AH13" s="74" t="s">
        <v>524</v>
      </c>
    </row>
    <row r="14" customFormat="false" ht="14.25" hidden="false" customHeight="false" outlineLevel="0" collapsed="false">
      <c r="A14" s="70" t="n">
        <v>12</v>
      </c>
      <c r="B14" s="71" t="s">
        <v>72</v>
      </c>
      <c r="C14" s="72"/>
      <c r="D14" s="72" t="s">
        <v>507</v>
      </c>
      <c r="E14" s="72"/>
      <c r="F14" s="72" t="s">
        <v>507</v>
      </c>
      <c r="G14" s="72"/>
      <c r="H14" s="72" t="s">
        <v>507</v>
      </c>
      <c r="I14" s="72"/>
      <c r="J14" s="72" t="s">
        <v>507</v>
      </c>
      <c r="K14" s="72"/>
      <c r="L14" s="72" t="s">
        <v>507</v>
      </c>
      <c r="M14" s="72"/>
      <c r="N14" s="72" t="s">
        <v>507</v>
      </c>
      <c r="O14" s="72"/>
      <c r="P14" s="72" t="s">
        <v>508</v>
      </c>
      <c r="Q14" s="72"/>
      <c r="R14" s="72" t="s">
        <v>508</v>
      </c>
      <c r="S14" s="72"/>
      <c r="T14" s="72"/>
      <c r="U14" s="72"/>
      <c r="V14" s="72"/>
      <c r="W14" s="72"/>
      <c r="X14" s="72"/>
      <c r="Y14" s="72"/>
      <c r="Z14" s="72"/>
      <c r="AA14" s="73"/>
      <c r="AB14" s="73"/>
      <c r="AC14" s="73" t="s">
        <v>508</v>
      </c>
      <c r="AD14" s="72"/>
      <c r="AE14" s="72" t="s">
        <v>509</v>
      </c>
      <c r="AF14" s="72"/>
      <c r="AG14" s="72" t="s">
        <v>454</v>
      </c>
      <c r="AH14" s="74" t="s">
        <v>521</v>
      </c>
    </row>
    <row r="15" customFormat="false" ht="14.25" hidden="false" customHeight="false" outlineLevel="0" collapsed="false">
      <c r="A15" s="70" t="n">
        <v>13</v>
      </c>
      <c r="B15" s="71" t="s">
        <v>480</v>
      </c>
      <c r="C15" s="72"/>
      <c r="D15" s="72" t="s">
        <v>507</v>
      </c>
      <c r="E15" s="72"/>
      <c r="F15" s="72" t="s">
        <v>507</v>
      </c>
      <c r="G15" s="72"/>
      <c r="H15" s="72" t="s">
        <v>507</v>
      </c>
      <c r="I15" s="72"/>
      <c r="J15" s="72" t="s">
        <v>507</v>
      </c>
      <c r="K15" s="72"/>
      <c r="L15" s="72" t="s">
        <v>507</v>
      </c>
      <c r="M15" s="72"/>
      <c r="N15" s="72" t="s">
        <v>507</v>
      </c>
      <c r="O15" s="72"/>
      <c r="P15" s="72" t="s">
        <v>508</v>
      </c>
      <c r="Q15" s="72"/>
      <c r="R15" s="72" t="s">
        <v>508</v>
      </c>
      <c r="S15" s="72"/>
      <c r="T15" s="72"/>
      <c r="U15" s="72"/>
      <c r="V15" s="72"/>
      <c r="W15" s="72"/>
      <c r="X15" s="72"/>
      <c r="Y15" s="72"/>
      <c r="Z15" s="72"/>
      <c r="AA15" s="73"/>
      <c r="AB15" s="73"/>
      <c r="AC15" s="73" t="s">
        <v>508</v>
      </c>
      <c r="AD15" s="72"/>
      <c r="AE15" s="72" t="s">
        <v>509</v>
      </c>
      <c r="AF15" s="72"/>
      <c r="AG15" s="72" t="s">
        <v>454</v>
      </c>
      <c r="AH15" s="74" t="s">
        <v>521</v>
      </c>
    </row>
    <row r="16" customFormat="false" ht="14.25" hidden="false" customHeight="false" outlineLevel="0" collapsed="false">
      <c r="A16" s="70" t="n">
        <v>14</v>
      </c>
      <c r="B16" s="71" t="s">
        <v>481</v>
      </c>
      <c r="C16" s="72"/>
      <c r="D16" s="72" t="s">
        <v>507</v>
      </c>
      <c r="E16" s="72"/>
      <c r="F16" s="72" t="s">
        <v>507</v>
      </c>
      <c r="G16" s="72"/>
      <c r="H16" s="72" t="s">
        <v>507</v>
      </c>
      <c r="I16" s="72"/>
      <c r="J16" s="72" t="s">
        <v>507</v>
      </c>
      <c r="K16" s="72"/>
      <c r="L16" s="72" t="s">
        <v>507</v>
      </c>
      <c r="M16" s="72"/>
      <c r="N16" s="72" t="s">
        <v>507</v>
      </c>
      <c r="O16" s="72"/>
      <c r="P16" s="72" t="s">
        <v>508</v>
      </c>
      <c r="Q16" s="72"/>
      <c r="R16" s="72" t="s">
        <v>508</v>
      </c>
      <c r="S16" s="72"/>
      <c r="T16" s="72"/>
      <c r="U16" s="72"/>
      <c r="V16" s="72"/>
      <c r="W16" s="72"/>
      <c r="X16" s="72"/>
      <c r="Y16" s="72"/>
      <c r="Z16" s="72"/>
      <c r="AA16" s="73"/>
      <c r="AB16" s="73"/>
      <c r="AC16" s="73" t="s">
        <v>508</v>
      </c>
      <c r="AD16" s="72"/>
      <c r="AE16" s="72" t="s">
        <v>509</v>
      </c>
      <c r="AF16" s="72"/>
      <c r="AG16" s="72" t="s">
        <v>454</v>
      </c>
      <c r="AH16" s="74" t="s">
        <v>521</v>
      </c>
    </row>
    <row r="17" customFormat="false" ht="14.25" hidden="false" customHeight="false" outlineLevel="0" collapsed="false">
      <c r="A17" s="70" t="n">
        <v>15</v>
      </c>
      <c r="B17" s="71" t="s">
        <v>466</v>
      </c>
      <c r="C17" s="72"/>
      <c r="D17" s="72" t="s">
        <v>507</v>
      </c>
      <c r="E17" s="72"/>
      <c r="F17" s="72" t="s">
        <v>507</v>
      </c>
      <c r="G17" s="72"/>
      <c r="H17" s="72" t="s">
        <v>507</v>
      </c>
      <c r="I17" s="72"/>
      <c r="J17" s="72" t="s">
        <v>507</v>
      </c>
      <c r="K17" s="72"/>
      <c r="L17" s="72" t="s">
        <v>507</v>
      </c>
      <c r="M17" s="72"/>
      <c r="N17" s="72" t="s">
        <v>507</v>
      </c>
      <c r="O17" s="72"/>
      <c r="P17" s="72" t="s">
        <v>508</v>
      </c>
      <c r="Q17" s="72"/>
      <c r="R17" s="72" t="s">
        <v>508</v>
      </c>
      <c r="S17" s="72"/>
      <c r="T17" s="72"/>
      <c r="U17" s="72"/>
      <c r="V17" s="72"/>
      <c r="W17" s="72"/>
      <c r="X17" s="72"/>
      <c r="Y17" s="72"/>
      <c r="Z17" s="72"/>
      <c r="AA17" s="73"/>
      <c r="AB17" s="73"/>
      <c r="AC17" s="73" t="s">
        <v>508</v>
      </c>
      <c r="AD17" s="72"/>
      <c r="AE17" s="72" t="s">
        <v>509</v>
      </c>
      <c r="AF17" s="72"/>
      <c r="AG17" s="72" t="s">
        <v>454</v>
      </c>
      <c r="AH17" s="74" t="s">
        <v>521</v>
      </c>
    </row>
    <row r="18" customFormat="false" ht="14.25" hidden="false" customHeight="false" outlineLevel="0" collapsed="false">
      <c r="A18" s="70" t="n">
        <v>16</v>
      </c>
      <c r="B18" s="71" t="s">
        <v>467</v>
      </c>
      <c r="C18" s="72"/>
      <c r="D18" s="72" t="s">
        <v>507</v>
      </c>
      <c r="E18" s="72"/>
      <c r="F18" s="72" t="s">
        <v>507</v>
      </c>
      <c r="G18" s="72"/>
      <c r="H18" s="72" t="s">
        <v>507</v>
      </c>
      <c r="I18" s="72"/>
      <c r="J18" s="72" t="s">
        <v>507</v>
      </c>
      <c r="K18" s="72"/>
      <c r="L18" s="72" t="s">
        <v>507</v>
      </c>
      <c r="M18" s="72"/>
      <c r="N18" s="72" t="s">
        <v>507</v>
      </c>
      <c r="O18" s="72"/>
      <c r="P18" s="72" t="s">
        <v>508</v>
      </c>
      <c r="Q18" s="72"/>
      <c r="R18" s="72" t="s">
        <v>508</v>
      </c>
      <c r="S18" s="72"/>
      <c r="T18" s="72"/>
      <c r="U18" s="72"/>
      <c r="V18" s="72"/>
      <c r="W18" s="72"/>
      <c r="X18" s="72"/>
      <c r="Y18" s="72"/>
      <c r="Z18" s="72"/>
      <c r="AA18" s="73"/>
      <c r="AB18" s="73"/>
      <c r="AC18" s="73" t="s">
        <v>508</v>
      </c>
      <c r="AD18" s="72"/>
      <c r="AE18" s="72" t="s">
        <v>509</v>
      </c>
      <c r="AF18" s="72"/>
      <c r="AG18" s="72" t="s">
        <v>454</v>
      </c>
      <c r="AH18" s="74" t="s">
        <v>525</v>
      </c>
    </row>
    <row r="19" customFormat="false" ht="14.25" hidden="false" customHeight="false" outlineLevel="0" collapsed="false">
      <c r="A19" s="70" t="n">
        <v>17</v>
      </c>
      <c r="B19" s="71" t="s">
        <v>79</v>
      </c>
      <c r="C19" s="72"/>
      <c r="D19" s="72" t="s">
        <v>507</v>
      </c>
      <c r="E19" s="72"/>
      <c r="F19" s="72" t="s">
        <v>507</v>
      </c>
      <c r="G19" s="72"/>
      <c r="H19" s="72" t="s">
        <v>507</v>
      </c>
      <c r="I19" s="72"/>
      <c r="J19" s="72" t="s">
        <v>507</v>
      </c>
      <c r="K19" s="72"/>
      <c r="L19" s="72" t="s">
        <v>507</v>
      </c>
      <c r="M19" s="72"/>
      <c r="N19" s="72" t="s">
        <v>507</v>
      </c>
      <c r="O19" s="72"/>
      <c r="P19" s="72" t="s">
        <v>508</v>
      </c>
      <c r="Q19" s="72"/>
      <c r="R19" s="72" t="s">
        <v>508</v>
      </c>
      <c r="S19" s="72"/>
      <c r="T19" s="72"/>
      <c r="U19" s="72"/>
      <c r="V19" s="72"/>
      <c r="W19" s="72"/>
      <c r="X19" s="72"/>
      <c r="Y19" s="72"/>
      <c r="Z19" s="72"/>
      <c r="AA19" s="73"/>
      <c r="AB19" s="73"/>
      <c r="AC19" s="73" t="s">
        <v>508</v>
      </c>
      <c r="AD19" s="72"/>
      <c r="AE19" s="72" t="s">
        <v>509</v>
      </c>
      <c r="AF19" s="72"/>
      <c r="AG19" s="72" t="s">
        <v>454</v>
      </c>
      <c r="AH19" s="74" t="s">
        <v>526</v>
      </c>
    </row>
    <row r="23" customFormat="false" ht="27" hidden="false" customHeight="true" outlineLevel="0" collapsed="false">
      <c r="A23" s="75" t="s">
        <v>527</v>
      </c>
      <c r="B23" s="75"/>
      <c r="C23" s="75"/>
      <c r="D23" s="75"/>
      <c r="E23" s="75"/>
      <c r="F23" s="75"/>
      <c r="G23" s="75"/>
      <c r="H23" s="76"/>
      <c r="I23" s="76"/>
      <c r="J23" s="77"/>
      <c r="K23" s="77"/>
    </row>
    <row r="24" customFormat="false" ht="14.25" hidden="false" customHeight="false" outlineLevel="0" collapsed="false">
      <c r="A24" s="70"/>
      <c r="B24" s="70" t="s">
        <v>156</v>
      </c>
      <c r="C24" s="70" t="s">
        <v>485</v>
      </c>
      <c r="D24" s="70" t="s">
        <v>528</v>
      </c>
      <c r="E24" s="70" t="s">
        <v>485</v>
      </c>
      <c r="F24" s="70" t="s">
        <v>529</v>
      </c>
      <c r="G24" s="70" t="s">
        <v>530</v>
      </c>
    </row>
    <row r="25" customFormat="false" ht="14.25" hidden="false" customHeight="false" outlineLevel="0" collapsed="false">
      <c r="A25" s="70" t="s">
        <v>484</v>
      </c>
      <c r="B25" s="29" t="n">
        <f aca="false">SUM(C3:C19)</f>
        <v>19</v>
      </c>
      <c r="C25" s="78" t="s">
        <v>531</v>
      </c>
      <c r="D25" s="29" t="n">
        <v>0.5</v>
      </c>
      <c r="E25" s="29" t="s">
        <v>532</v>
      </c>
      <c r="F25" s="29" t="s">
        <v>533</v>
      </c>
      <c r="G25" s="29" t="n">
        <f aca="false">B25*20</f>
        <v>380</v>
      </c>
    </row>
    <row r="26" customFormat="false" ht="14.25" hidden="false" customHeight="false" outlineLevel="0" collapsed="false">
      <c r="A26" s="70" t="s">
        <v>486</v>
      </c>
      <c r="B26" s="29" t="n">
        <f aca="false">SUM(E3:E19)</f>
        <v>25</v>
      </c>
      <c r="C26" s="78" t="s">
        <v>531</v>
      </c>
      <c r="D26" s="29" t="n">
        <v>0.5</v>
      </c>
      <c r="E26" s="29" t="s">
        <v>532</v>
      </c>
      <c r="F26" s="29" t="s">
        <v>533</v>
      </c>
      <c r="G26" s="29" t="n">
        <f aca="false">B26*20</f>
        <v>500</v>
      </c>
    </row>
    <row r="27" customFormat="false" ht="14.25" hidden="false" customHeight="false" outlineLevel="0" collapsed="false">
      <c r="A27" s="70" t="s">
        <v>487</v>
      </c>
      <c r="B27" s="29" t="n">
        <f aca="false">SUM(G$3:G$19)</f>
        <v>11</v>
      </c>
      <c r="C27" s="29" t="s">
        <v>531</v>
      </c>
      <c r="D27" s="29" t="n">
        <v>0.5</v>
      </c>
      <c r="E27" s="29" t="s">
        <v>532</v>
      </c>
      <c r="F27" s="29" t="s">
        <v>533</v>
      </c>
      <c r="G27" s="29" t="n">
        <f aca="false">B27*20</f>
        <v>220</v>
      </c>
    </row>
    <row r="28" customFormat="false" ht="14.25" hidden="false" customHeight="false" outlineLevel="0" collapsed="false">
      <c r="A28" s="70" t="s">
        <v>534</v>
      </c>
      <c r="B28" s="29" t="n">
        <f aca="false">SUM(I$3:I$19)</f>
        <v>6</v>
      </c>
      <c r="C28" s="29" t="s">
        <v>531</v>
      </c>
      <c r="D28" s="29" t="n">
        <v>0.5</v>
      </c>
      <c r="E28" s="29" t="s">
        <v>532</v>
      </c>
      <c r="F28" s="29" t="s">
        <v>533</v>
      </c>
      <c r="G28" s="29" t="n">
        <f aca="false">B28*20</f>
        <v>120</v>
      </c>
    </row>
    <row r="29" customFormat="false" ht="14.25" hidden="false" customHeight="false" outlineLevel="0" collapsed="false">
      <c r="A29" s="70" t="s">
        <v>535</v>
      </c>
      <c r="B29" s="29" t="n">
        <f aca="false">SUM(M$3:M$19)</f>
        <v>3</v>
      </c>
      <c r="C29" s="29" t="s">
        <v>531</v>
      </c>
      <c r="D29" s="29" t="n">
        <v>0.5</v>
      </c>
      <c r="E29" s="29" t="s">
        <v>532</v>
      </c>
      <c r="F29" s="29" t="s">
        <v>533</v>
      </c>
      <c r="G29" s="29" t="n">
        <f aca="false">B29*20</f>
        <v>60</v>
      </c>
    </row>
    <row r="30" customFormat="false" ht="14.25" hidden="false" customHeight="false" outlineLevel="0" collapsed="false">
      <c r="A30" s="70" t="s">
        <v>536</v>
      </c>
      <c r="B30" s="29" t="n">
        <f aca="false">SUM(AD$3:AD$19)</f>
        <v>9</v>
      </c>
      <c r="C30" s="29" t="s">
        <v>509</v>
      </c>
      <c r="D30" s="29" t="n">
        <v>0.5</v>
      </c>
      <c r="E30" s="29" t="s">
        <v>532</v>
      </c>
      <c r="F30" s="29" t="s">
        <v>533</v>
      </c>
      <c r="G30" s="29" t="n">
        <f aca="false">B30*6</f>
        <v>54</v>
      </c>
    </row>
    <row r="31" customFormat="false" ht="14.25" hidden="false" customHeight="false" outlineLevel="0" collapsed="false">
      <c r="A31" s="70" t="s">
        <v>537</v>
      </c>
      <c r="B31" s="29" t="n">
        <f aca="false">SUM(X$3:X$19,Z3:Z19)</f>
        <v>2</v>
      </c>
      <c r="C31" s="29" t="s">
        <v>538</v>
      </c>
      <c r="D31" s="29" t="n">
        <v>20</v>
      </c>
      <c r="E31" s="29" t="s">
        <v>539</v>
      </c>
      <c r="F31" s="29" t="s">
        <v>538</v>
      </c>
      <c r="G31" s="29" t="n">
        <f aca="false">B31*20</f>
        <v>40</v>
      </c>
    </row>
    <row r="32" customFormat="false" ht="14.25" hidden="false" customHeight="false" outlineLevel="0" collapsed="false">
      <c r="A32" s="70" t="s">
        <v>489</v>
      </c>
      <c r="B32" s="29" t="n">
        <f aca="false">SUM(K3:K19)</f>
        <v>5</v>
      </c>
      <c r="C32" s="29" t="s">
        <v>531</v>
      </c>
      <c r="D32" s="29" t="n">
        <v>0.5</v>
      </c>
      <c r="E32" s="29" t="s">
        <v>532</v>
      </c>
      <c r="F32" s="29" t="s">
        <v>533</v>
      </c>
      <c r="G32" s="29" t="n">
        <f aca="false">B32*20</f>
        <v>100</v>
      </c>
    </row>
    <row r="33" customFormat="false" ht="14.25" hidden="false" customHeight="false" outlineLevel="0" collapsed="false">
      <c r="A33" s="70" t="s">
        <v>540</v>
      </c>
      <c r="B33" s="29" t="n">
        <f aca="false">SUM(O3:O19)</f>
        <v>5</v>
      </c>
      <c r="C33" s="29" t="s">
        <v>533</v>
      </c>
      <c r="D33" s="29" t="n">
        <v>0.7</v>
      </c>
      <c r="E33" s="29" t="s">
        <v>532</v>
      </c>
      <c r="F33" s="29" t="s">
        <v>533</v>
      </c>
      <c r="G33" s="29"/>
    </row>
    <row r="34" customFormat="false" ht="14.25" hidden="false" customHeight="false" outlineLevel="0" collapsed="false">
      <c r="A34" s="70" t="s">
        <v>541</v>
      </c>
      <c r="B34" s="29" t="n">
        <f aca="false">SUM(S3:S19)</f>
        <v>14</v>
      </c>
      <c r="C34" s="29" t="s">
        <v>533</v>
      </c>
      <c r="D34" s="29" t="n">
        <v>1</v>
      </c>
      <c r="E34" s="29" t="s">
        <v>532</v>
      </c>
      <c r="F34" s="29" t="s">
        <v>533</v>
      </c>
      <c r="G34" s="29"/>
    </row>
    <row r="35" customFormat="false" ht="14.25" hidden="false" customHeight="false" outlineLevel="0" collapsed="false">
      <c r="A35" s="70" t="s">
        <v>493</v>
      </c>
      <c r="B35" s="29" t="n">
        <f aca="false">SUM(Q3:Q19)</f>
        <v>2</v>
      </c>
      <c r="C35" s="29" t="s">
        <v>533</v>
      </c>
      <c r="D35" s="29" t="n">
        <v>0.7</v>
      </c>
      <c r="E35" s="29" t="s">
        <v>532</v>
      </c>
      <c r="F35" s="29" t="s">
        <v>533</v>
      </c>
      <c r="G35" s="29"/>
    </row>
    <row r="36" customFormat="false" ht="14.25" hidden="false" customHeight="false" outlineLevel="0" collapsed="false">
      <c r="A36" s="70" t="s">
        <v>542</v>
      </c>
      <c r="B36" s="29" t="n">
        <f aca="false">SUM(T3:T19)</f>
        <v>6</v>
      </c>
      <c r="C36" s="29" t="s">
        <v>533</v>
      </c>
      <c r="D36" s="29" t="n">
        <v>1</v>
      </c>
      <c r="E36" s="29" t="s">
        <v>532</v>
      </c>
      <c r="F36" s="29" t="s">
        <v>533</v>
      </c>
      <c r="G36" s="29"/>
    </row>
    <row r="37" customFormat="false" ht="14.25" hidden="false" customHeight="false" outlineLevel="0" collapsed="false">
      <c r="A37" s="70" t="s">
        <v>496</v>
      </c>
      <c r="B37" s="29" t="n">
        <f aca="false">SUM(U3:U19)</f>
        <v>5</v>
      </c>
      <c r="C37" s="29" t="s">
        <v>533</v>
      </c>
      <c r="D37" s="29" t="n">
        <v>1</v>
      </c>
      <c r="E37" s="29" t="s">
        <v>532</v>
      </c>
      <c r="F37" s="29" t="s">
        <v>533</v>
      </c>
      <c r="G37" s="29"/>
    </row>
    <row r="38" customFormat="false" ht="14.25" hidden="false" customHeight="false" outlineLevel="0" collapsed="false">
      <c r="A38" s="70" t="s">
        <v>543</v>
      </c>
      <c r="B38" s="29" t="n">
        <f aca="false">SUM(W3:W19)</f>
        <v>1</v>
      </c>
      <c r="C38" s="29" t="s">
        <v>538</v>
      </c>
      <c r="D38" s="29" t="n">
        <v>2</v>
      </c>
      <c r="E38" s="29" t="s">
        <v>463</v>
      </c>
      <c r="F38" s="29" t="s">
        <v>538</v>
      </c>
      <c r="G38" s="29" t="n">
        <f aca="false">B38</f>
        <v>1</v>
      </c>
    </row>
    <row r="39" customFormat="false" ht="14.25" hidden="false" customHeight="false" outlineLevel="0" collapsed="false">
      <c r="A39" s="70" t="s">
        <v>228</v>
      </c>
      <c r="B39" s="29" t="n">
        <f aca="false">SUM(V3:V19)</f>
        <v>4</v>
      </c>
      <c r="C39" s="29" t="s">
        <v>538</v>
      </c>
      <c r="D39" s="29" t="n">
        <v>2</v>
      </c>
      <c r="E39" s="29" t="s">
        <v>544</v>
      </c>
      <c r="F39" s="29" t="s">
        <v>538</v>
      </c>
      <c r="G39" s="29" t="n">
        <f aca="false">B39*0.5</f>
        <v>2</v>
      </c>
    </row>
  </sheetData>
  <mergeCells count="3">
    <mergeCell ref="A1:AH1"/>
    <mergeCell ref="A2:B2"/>
    <mergeCell ref="A23:G23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55" activePane="bottomRight" state="frozen"/>
      <selection pane="topLeft" activeCell="A1" activeCellId="0" sqref="A1"/>
      <selection pane="topRight" activeCell="B1" activeCellId="0" sqref="B1"/>
      <selection pane="bottomLeft" activeCell="A55" activeCellId="0" sqref="A55"/>
      <selection pane="bottomRight" activeCell="H81" activeCellId="0" sqref="H81"/>
    </sheetView>
  </sheetViews>
  <sheetFormatPr defaultColWidth="10.59765625" defaultRowHeight="14.25" zeroHeight="false" outlineLevelRow="0" outlineLevelCol="0"/>
  <cols>
    <col collapsed="false" customWidth="true" hidden="false" outlineLevel="0" max="1" min="1" style="1" width="30.13"/>
    <col collapsed="false" customWidth="true" hidden="false" outlineLevel="0" max="4" min="4" style="1" width="18.79"/>
    <col collapsed="false" customWidth="true" hidden="false" outlineLevel="0" max="11" min="6" style="1" width="16.13"/>
    <col collapsed="false" customWidth="true" hidden="false" outlineLevel="0" max="14" min="12" style="1" width="25.73"/>
    <col collapsed="false" customWidth="true" hidden="false" outlineLevel="0" max="15" min="15" style="1" width="52.93"/>
    <col collapsed="false" customWidth="true" hidden="false" outlineLevel="0" max="16" min="16" style="1" width="42.79"/>
    <col collapsed="false" customWidth="true" hidden="false" outlineLevel="0" max="18" min="18" style="1" width="9.73"/>
    <col collapsed="false" customWidth="true" hidden="false" outlineLevel="0" max="19" min="19" style="1" width="13.06"/>
    <col collapsed="false" customWidth="true" hidden="false" outlineLevel="0" max="20" min="20" style="1" width="40.93"/>
  </cols>
  <sheetData>
    <row r="1" customFormat="false" ht="18" hidden="false" customHeight="false" outlineLevel="0" collapsed="false">
      <c r="A1" s="79" t="s">
        <v>545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customFormat="false" ht="15.75" hidden="false" customHeight="false" outlineLevel="0" collapsed="false">
      <c r="A2" s="80" t="s">
        <v>546</v>
      </c>
      <c r="B2" s="81" t="s">
        <v>547</v>
      </c>
      <c r="C2" s="81"/>
      <c r="D2" s="81"/>
      <c r="E2" s="81"/>
      <c r="F2" s="82" t="s">
        <v>548</v>
      </c>
      <c r="G2" s="82" t="s">
        <v>549</v>
      </c>
      <c r="H2" s="82" t="s">
        <v>550</v>
      </c>
      <c r="I2" s="82" t="s">
        <v>530</v>
      </c>
      <c r="J2" s="82" t="s">
        <v>551</v>
      </c>
      <c r="K2" s="82"/>
      <c r="L2" s="82" t="s">
        <v>552</v>
      </c>
      <c r="M2" s="82" t="s">
        <v>553</v>
      </c>
      <c r="N2" s="82" t="s">
        <v>554</v>
      </c>
      <c r="O2" s="82" t="s">
        <v>555</v>
      </c>
      <c r="P2" s="83" t="s">
        <v>556</v>
      </c>
    </row>
    <row r="3" customFormat="false" ht="14.25" hidden="false" customHeight="false" outlineLevel="0" collapsed="false">
      <c r="A3" s="80"/>
      <c r="B3" s="84" t="s">
        <v>156</v>
      </c>
      <c r="C3" s="84" t="s">
        <v>557</v>
      </c>
      <c r="D3" s="84" t="s">
        <v>558</v>
      </c>
      <c r="E3" s="84" t="s">
        <v>485</v>
      </c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</row>
    <row r="4" customFormat="false" ht="18" hidden="false" customHeight="false" outlineLevel="0" collapsed="false">
      <c r="A4" s="85" t="s">
        <v>559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customFormat="false" ht="13.8" hidden="false" customHeight="false" outlineLevel="0" collapsed="false">
      <c r="A5" s="86" t="s">
        <v>560</v>
      </c>
      <c r="B5" s="86" t="n">
        <v>19</v>
      </c>
      <c r="C5" s="86" t="s">
        <v>531</v>
      </c>
      <c r="D5" s="86" t="n">
        <v>20</v>
      </c>
      <c r="E5" s="86" t="s">
        <v>561</v>
      </c>
      <c r="F5" s="87" t="n">
        <v>15.49</v>
      </c>
      <c r="G5" s="88" t="n">
        <f aca="false">B5*(3.1*1.19)</f>
        <v>70.091</v>
      </c>
      <c r="H5" s="88" t="n">
        <f aca="false">B5*F5</f>
        <v>294.31</v>
      </c>
      <c r="I5" s="89" t="n">
        <f aca="false">B5*D5</f>
        <v>380</v>
      </c>
      <c r="J5" s="90" t="n">
        <f aca="false">H5/I5</f>
        <v>0.7745</v>
      </c>
      <c r="K5" s="88" t="n">
        <v>1.5</v>
      </c>
      <c r="L5" s="90" t="n">
        <f aca="false">B5*D5*K5*0.5</f>
        <v>285</v>
      </c>
      <c r="M5" s="90" t="n">
        <f aca="false">B5*D5*K5*0.75</f>
        <v>427.5</v>
      </c>
      <c r="N5" s="90" t="n">
        <f aca="false">B5*D5*K5</f>
        <v>570</v>
      </c>
      <c r="O5" s="87" t="s">
        <v>562</v>
      </c>
      <c r="P5" s="86" t="s">
        <v>563</v>
      </c>
      <c r="S5" s="64"/>
      <c r="T5" s="64"/>
    </row>
    <row r="6" customFormat="false" ht="13.8" hidden="false" customHeight="false" outlineLevel="0" collapsed="false">
      <c r="A6" s="29" t="s">
        <v>564</v>
      </c>
      <c r="B6" s="29" t="n">
        <v>25</v>
      </c>
      <c r="C6" s="29" t="s">
        <v>531</v>
      </c>
      <c r="D6" s="29" t="n">
        <v>20</v>
      </c>
      <c r="E6" s="29" t="s">
        <v>561</v>
      </c>
      <c r="F6" s="91" t="n">
        <v>18.4</v>
      </c>
      <c r="G6" s="92" t="n">
        <f aca="false">B6*(3.1*1.19)</f>
        <v>92.225</v>
      </c>
      <c r="H6" s="92" t="n">
        <f aca="false">B6*F6</f>
        <v>460</v>
      </c>
      <c r="I6" s="93" t="n">
        <f aca="false">B6*D6</f>
        <v>500</v>
      </c>
      <c r="J6" s="94" t="n">
        <f aca="false">H6/I6</f>
        <v>0.92</v>
      </c>
      <c r="K6" s="92" t="n">
        <v>1.5</v>
      </c>
      <c r="L6" s="94" t="n">
        <f aca="false">B6*D6*K6*0.5</f>
        <v>375</v>
      </c>
      <c r="M6" s="94" t="n">
        <f aca="false">B6*D6*K6*0.75</f>
        <v>562.5</v>
      </c>
      <c r="N6" s="94" t="n">
        <f aca="false">B6*D6*K6</f>
        <v>750</v>
      </c>
      <c r="O6" s="91" t="s">
        <v>562</v>
      </c>
      <c r="P6" s="29" t="s">
        <v>565</v>
      </c>
    </row>
    <row r="7" customFormat="false" ht="13.8" hidden="false" customHeight="false" outlineLevel="0" collapsed="false">
      <c r="A7" s="29" t="s">
        <v>566</v>
      </c>
      <c r="B7" s="29" t="n">
        <v>3</v>
      </c>
      <c r="C7" s="29" t="s">
        <v>531</v>
      </c>
      <c r="D7" s="29" t="n">
        <v>20</v>
      </c>
      <c r="E7" s="29" t="s">
        <v>561</v>
      </c>
      <c r="F7" s="91" t="n">
        <v>15</v>
      </c>
      <c r="G7" s="92" t="n">
        <f aca="false">B7*(3.1*1.19)</f>
        <v>11.067</v>
      </c>
      <c r="H7" s="92" t="n">
        <f aca="false">B7*F7</f>
        <v>45</v>
      </c>
      <c r="I7" s="93" t="n">
        <v>66</v>
      </c>
      <c r="J7" s="94" t="n">
        <f aca="false">H7/I7</f>
        <v>0.681818181818182</v>
      </c>
      <c r="K7" s="92" t="n">
        <v>1.5</v>
      </c>
      <c r="L7" s="94" t="n">
        <f aca="false">B7*D7*K7*0.5</f>
        <v>45</v>
      </c>
      <c r="M7" s="94" t="n">
        <f aca="false">B7*D7*K7*0.75</f>
        <v>67.5</v>
      </c>
      <c r="N7" s="94" t="n">
        <f aca="false">B7*D7*K7</f>
        <v>90</v>
      </c>
      <c r="O7" s="91" t="s">
        <v>562</v>
      </c>
      <c r="P7" s="29" t="s">
        <v>565</v>
      </c>
    </row>
    <row r="8" customFormat="false" ht="13.8" hidden="false" customHeight="false" outlineLevel="0" collapsed="false">
      <c r="A8" s="29" t="s">
        <v>567</v>
      </c>
      <c r="B8" s="29" t="n">
        <v>3</v>
      </c>
      <c r="C8" s="29" t="s">
        <v>531</v>
      </c>
      <c r="D8" s="29" t="n">
        <v>20</v>
      </c>
      <c r="E8" s="29" t="s">
        <v>561</v>
      </c>
      <c r="F8" s="91" t="n">
        <v>14</v>
      </c>
      <c r="G8" s="92" t="n">
        <f aca="false">B8*(3.1*1.19)</f>
        <v>11.067</v>
      </c>
      <c r="H8" s="92" t="n">
        <f aca="false">B8*F8</f>
        <v>42</v>
      </c>
      <c r="I8" s="93" t="n">
        <f aca="false">B8*D8</f>
        <v>60</v>
      </c>
      <c r="J8" s="94" t="n">
        <f aca="false">H8/I8</f>
        <v>0.7</v>
      </c>
      <c r="K8" s="92" t="n">
        <v>1.5</v>
      </c>
      <c r="L8" s="94" t="n">
        <f aca="false">B8*D8*K8*0.5</f>
        <v>45</v>
      </c>
      <c r="M8" s="94" t="n">
        <f aca="false">B8*D8*K8*0.75</f>
        <v>67.5</v>
      </c>
      <c r="N8" s="94" t="n">
        <f aca="false">B8*D8*K8</f>
        <v>90</v>
      </c>
      <c r="O8" s="91" t="s">
        <v>562</v>
      </c>
      <c r="P8" s="29" t="s">
        <v>565</v>
      </c>
    </row>
    <row r="9" customFormat="false" ht="13.8" hidden="false" customHeight="false" outlineLevel="0" collapsed="false">
      <c r="A9" s="29" t="s">
        <v>568</v>
      </c>
      <c r="B9" s="29" t="n">
        <v>11</v>
      </c>
      <c r="C9" s="29" t="s">
        <v>531</v>
      </c>
      <c r="D9" s="29" t="n">
        <v>20</v>
      </c>
      <c r="E9" s="29" t="s">
        <v>561</v>
      </c>
      <c r="F9" s="91" t="n">
        <v>14.79</v>
      </c>
      <c r="G9" s="92" t="n">
        <f aca="false">B9*(3.1*1.19)</f>
        <v>40.579</v>
      </c>
      <c r="H9" s="92" t="n">
        <f aca="false">B9*F9</f>
        <v>162.69</v>
      </c>
      <c r="I9" s="93" t="n">
        <f aca="false">B9*D9</f>
        <v>220</v>
      </c>
      <c r="J9" s="94" t="n">
        <f aca="false">H9/I9</f>
        <v>0.7395</v>
      </c>
      <c r="K9" s="92" t="n">
        <v>1.5</v>
      </c>
      <c r="L9" s="94" t="n">
        <f aca="false">B9*D9*K9*0.5</f>
        <v>165</v>
      </c>
      <c r="M9" s="94" t="n">
        <f aca="false">B9*D9*K9*0.75</f>
        <v>247.5</v>
      </c>
      <c r="N9" s="94" t="n">
        <f aca="false">B9*D9*K9</f>
        <v>330</v>
      </c>
      <c r="O9" s="91" t="s">
        <v>562</v>
      </c>
      <c r="P9" s="29" t="s">
        <v>569</v>
      </c>
    </row>
    <row r="10" customFormat="false" ht="13.8" hidden="false" customHeight="false" outlineLevel="0" collapsed="false">
      <c r="A10" s="29" t="s">
        <v>534</v>
      </c>
      <c r="B10" s="29" t="n">
        <v>6</v>
      </c>
      <c r="C10" s="29" t="s">
        <v>531</v>
      </c>
      <c r="D10" s="29" t="n">
        <v>20</v>
      </c>
      <c r="E10" s="29" t="s">
        <v>561</v>
      </c>
      <c r="F10" s="91" t="n">
        <f aca="false">9.4*1.19</f>
        <v>11.186</v>
      </c>
      <c r="G10" s="92" t="n">
        <f aca="false">B10*(4.5*1.19)</f>
        <v>32.13</v>
      </c>
      <c r="H10" s="92" t="n">
        <f aca="false">B10*F10</f>
        <v>67.116</v>
      </c>
      <c r="I10" s="93" t="n">
        <f aca="false">B10*D10</f>
        <v>120</v>
      </c>
      <c r="J10" s="94" t="n">
        <f aca="false">H10/I10</f>
        <v>0.5593</v>
      </c>
      <c r="K10" s="92" t="n">
        <v>1</v>
      </c>
      <c r="L10" s="94" t="n">
        <f aca="false">B10*D10*K10*0.5</f>
        <v>60</v>
      </c>
      <c r="M10" s="94" t="n">
        <f aca="false">B10*D10*K10*0.75</f>
        <v>90</v>
      </c>
      <c r="N10" s="94" t="n">
        <f aca="false">B10*D10*K10</f>
        <v>120</v>
      </c>
      <c r="O10" s="91" t="s">
        <v>562</v>
      </c>
      <c r="P10" s="29" t="s">
        <v>570</v>
      </c>
    </row>
    <row r="11" customFormat="false" ht="13.8" hidden="false" customHeight="false" outlineLevel="0" collapsed="false">
      <c r="A11" s="29" t="s">
        <v>571</v>
      </c>
      <c r="B11" s="29" t="n">
        <v>2</v>
      </c>
      <c r="C11" s="29" t="s">
        <v>531</v>
      </c>
      <c r="D11" s="29" t="n">
        <v>20</v>
      </c>
      <c r="E11" s="29" t="s">
        <v>561</v>
      </c>
      <c r="F11" s="91" t="n">
        <f aca="false">13.64*1.19</f>
        <v>16.2316</v>
      </c>
      <c r="G11" s="92" t="n">
        <f aca="false">B11*(4.5*1.19)</f>
        <v>10.71</v>
      </c>
      <c r="H11" s="92" t="n">
        <f aca="false">B11*F11</f>
        <v>32.4632</v>
      </c>
      <c r="I11" s="93" t="n">
        <f aca="false">B11*D11</f>
        <v>40</v>
      </c>
      <c r="J11" s="94" t="n">
        <f aca="false">H11/I11</f>
        <v>0.81158</v>
      </c>
      <c r="K11" s="92" t="n">
        <v>1</v>
      </c>
      <c r="L11" s="94" t="n">
        <f aca="false">B11*D11*K11*0.5</f>
        <v>20</v>
      </c>
      <c r="M11" s="94" t="n">
        <f aca="false">B11*D11*K11*0.75</f>
        <v>30</v>
      </c>
      <c r="N11" s="94" t="n">
        <f aca="false">B11*D11*K11</f>
        <v>40</v>
      </c>
      <c r="O11" s="91" t="s">
        <v>562</v>
      </c>
      <c r="P11" s="29" t="s">
        <v>569</v>
      </c>
    </row>
    <row r="12" customFormat="false" ht="13.8" hidden="false" customHeight="false" outlineLevel="0" collapsed="false">
      <c r="A12" s="29" t="s">
        <v>572</v>
      </c>
      <c r="B12" s="29" t="n">
        <v>2</v>
      </c>
      <c r="C12" s="29" t="s">
        <v>531</v>
      </c>
      <c r="D12" s="29" t="n">
        <v>20</v>
      </c>
      <c r="E12" s="29" t="s">
        <v>561</v>
      </c>
      <c r="F12" s="91" t="n">
        <f aca="false">13.64*1.19</f>
        <v>16.2316</v>
      </c>
      <c r="G12" s="92" t="n">
        <f aca="false">B12*(4.5*1.19)</f>
        <v>10.71</v>
      </c>
      <c r="H12" s="92" t="n">
        <f aca="false">B12*F12</f>
        <v>32.4632</v>
      </c>
      <c r="I12" s="93" t="n">
        <f aca="false">B12*D12</f>
        <v>40</v>
      </c>
      <c r="J12" s="94" t="n">
        <f aca="false">H12/I12</f>
        <v>0.81158</v>
      </c>
      <c r="K12" s="92" t="n">
        <v>1</v>
      </c>
      <c r="L12" s="94" t="n">
        <f aca="false">B12*D12*K12*0.5</f>
        <v>20</v>
      </c>
      <c r="M12" s="94" t="n">
        <f aca="false">B12*D12*K12*0.75</f>
        <v>30</v>
      </c>
      <c r="N12" s="94" t="n">
        <f aca="false">B12*D12*K12</f>
        <v>40</v>
      </c>
      <c r="O12" s="91" t="s">
        <v>562</v>
      </c>
      <c r="P12" s="29" t="s">
        <v>569</v>
      </c>
    </row>
    <row r="13" customFormat="false" ht="13.8" hidden="false" customHeight="false" outlineLevel="0" collapsed="false">
      <c r="A13" s="29" t="s">
        <v>573</v>
      </c>
      <c r="B13" s="29" t="n">
        <v>2</v>
      </c>
      <c r="C13" s="29" t="s">
        <v>531</v>
      </c>
      <c r="D13" s="29" t="n">
        <v>20</v>
      </c>
      <c r="E13" s="29" t="s">
        <v>561</v>
      </c>
      <c r="F13" s="91" t="n">
        <f aca="false">13.64*1.19</f>
        <v>16.2316</v>
      </c>
      <c r="G13" s="92" t="n">
        <f aca="false">B13*(4.5*1.19)</f>
        <v>10.71</v>
      </c>
      <c r="H13" s="92" t="n">
        <f aca="false">B13*F13</f>
        <v>32.4632</v>
      </c>
      <c r="I13" s="93" t="n">
        <f aca="false">B13*D13</f>
        <v>40</v>
      </c>
      <c r="J13" s="94" t="n">
        <f aca="false">H13/I13</f>
        <v>0.81158</v>
      </c>
      <c r="K13" s="92" t="n">
        <v>1</v>
      </c>
      <c r="L13" s="94" t="n">
        <f aca="false">B13*D13*K13*0.5</f>
        <v>20</v>
      </c>
      <c r="M13" s="94" t="n">
        <f aca="false">B13*D13*K13*0.75</f>
        <v>30</v>
      </c>
      <c r="N13" s="94" t="n">
        <f aca="false">B13*D13*K13</f>
        <v>40</v>
      </c>
      <c r="O13" s="91" t="s">
        <v>562</v>
      </c>
      <c r="P13" s="29" t="s">
        <v>569</v>
      </c>
    </row>
    <row r="14" customFormat="false" ht="14.25" hidden="false" customHeight="false" outlineLevel="0" collapsed="false">
      <c r="A14" s="29" t="s">
        <v>536</v>
      </c>
      <c r="B14" s="29" t="n">
        <v>52</v>
      </c>
      <c r="C14" s="29" t="s">
        <v>561</v>
      </c>
      <c r="D14" s="29" t="n">
        <v>0.5</v>
      </c>
      <c r="E14" s="29" t="s">
        <v>532</v>
      </c>
      <c r="F14" s="91" t="n">
        <v>0.19</v>
      </c>
      <c r="G14" s="92" t="n">
        <f aca="false">B14*0.25</f>
        <v>13</v>
      </c>
      <c r="H14" s="92" t="n">
        <f aca="false">B14*F14</f>
        <v>9.88</v>
      </c>
      <c r="I14" s="29" t="n">
        <v>52</v>
      </c>
      <c r="J14" s="94" t="n">
        <f aca="false">H14/I14</f>
        <v>0.19</v>
      </c>
      <c r="K14" s="92" t="n">
        <v>0</v>
      </c>
      <c r="L14" s="94" t="n">
        <f aca="false">B14*D14*K14*0.5</f>
        <v>0</v>
      </c>
      <c r="M14" s="94" t="n">
        <f aca="false">B14*D14*K14*0.75</f>
        <v>0</v>
      </c>
      <c r="N14" s="94" t="n">
        <f aca="false">B14*D14*K14</f>
        <v>0</v>
      </c>
      <c r="O14" s="91" t="s">
        <v>562</v>
      </c>
      <c r="P14" s="29" t="s">
        <v>574</v>
      </c>
    </row>
    <row r="15" customFormat="false" ht="14.25" hidden="false" customHeight="false" outlineLevel="0" collapsed="false">
      <c r="A15" s="29" t="s">
        <v>501</v>
      </c>
      <c r="B15" s="29" t="n">
        <v>52</v>
      </c>
      <c r="C15" s="29" t="s">
        <v>561</v>
      </c>
      <c r="D15" s="29" t="n">
        <v>0.5</v>
      </c>
      <c r="E15" s="29" t="s">
        <v>532</v>
      </c>
      <c r="F15" s="91" t="n">
        <v>0.19</v>
      </c>
      <c r="G15" s="92" t="n">
        <f aca="false">B15*0.25</f>
        <v>13</v>
      </c>
      <c r="H15" s="92" t="n">
        <f aca="false">B15*F15</f>
        <v>9.88</v>
      </c>
      <c r="I15" s="29" t="n">
        <v>52</v>
      </c>
      <c r="J15" s="94" t="n">
        <f aca="false">H15/I15</f>
        <v>0.19</v>
      </c>
      <c r="K15" s="92" t="n">
        <v>0</v>
      </c>
      <c r="L15" s="94" t="n">
        <f aca="false">B15*D15*K15*0.5</f>
        <v>0</v>
      </c>
      <c r="M15" s="94" t="n">
        <f aca="false">B15*D15*K15*0.75</f>
        <v>0</v>
      </c>
      <c r="N15" s="94" t="n">
        <f aca="false">B15*D15*K15</f>
        <v>0</v>
      </c>
      <c r="O15" s="91" t="s">
        <v>562</v>
      </c>
      <c r="P15" s="29" t="s">
        <v>574</v>
      </c>
    </row>
    <row r="16" customFormat="false" ht="14.25" hidden="false" customHeight="false" outlineLevel="0" collapsed="false">
      <c r="A16" s="29" t="s">
        <v>501</v>
      </c>
      <c r="B16" s="29" t="n">
        <v>4</v>
      </c>
      <c r="C16" s="29" t="s">
        <v>533</v>
      </c>
      <c r="D16" s="29" t="n">
        <v>1.5</v>
      </c>
      <c r="E16" s="29" t="s">
        <v>532</v>
      </c>
      <c r="F16" s="91" t="n">
        <v>1.5</v>
      </c>
      <c r="G16" s="92" t="n">
        <f aca="false">B16*0.25</f>
        <v>1</v>
      </c>
      <c r="H16" s="92" t="n">
        <f aca="false">B16*F16</f>
        <v>6</v>
      </c>
      <c r="I16" s="29" t="n">
        <f aca="false">(B16*D16)/0.25</f>
        <v>24</v>
      </c>
      <c r="J16" s="94" t="n">
        <f aca="false">H16/I16</f>
        <v>0.25</v>
      </c>
      <c r="K16" s="92" t="n">
        <v>0</v>
      </c>
      <c r="L16" s="94" t="n">
        <f aca="false">B16*D16*K16*0.5</f>
        <v>0</v>
      </c>
      <c r="M16" s="94" t="n">
        <f aca="false">B16*D16*K16*0.75</f>
        <v>0</v>
      </c>
      <c r="N16" s="94" t="n">
        <f aca="false">B16*D16*K16</f>
        <v>0</v>
      </c>
      <c r="O16" s="91" t="s">
        <v>562</v>
      </c>
      <c r="P16" s="29" t="s">
        <v>574</v>
      </c>
    </row>
    <row r="17" customFormat="false" ht="14.25" hidden="false" customHeight="false" outlineLevel="0" collapsed="false">
      <c r="A17" s="29" t="s">
        <v>540</v>
      </c>
      <c r="B17" s="29" t="n">
        <v>5</v>
      </c>
      <c r="C17" s="29" t="s">
        <v>533</v>
      </c>
      <c r="D17" s="29" t="n">
        <v>0.7</v>
      </c>
      <c r="E17" s="29" t="s">
        <v>532</v>
      </c>
      <c r="F17" s="91" t="n">
        <v>6.49</v>
      </c>
      <c r="G17" s="92"/>
      <c r="H17" s="92" t="n">
        <f aca="false">B17*F17</f>
        <v>32.45</v>
      </c>
      <c r="I17" s="29" t="n">
        <f aca="false">(B17*D17)/0.02</f>
        <v>175</v>
      </c>
      <c r="J17" s="94" t="n">
        <f aca="false">H17/I17</f>
        <v>0.185428571428571</v>
      </c>
      <c r="K17" s="92" t="n">
        <v>2</v>
      </c>
      <c r="L17" s="94" t="n">
        <f aca="false">B17*D17*K17*0.5</f>
        <v>3.5</v>
      </c>
      <c r="M17" s="94" t="n">
        <f aca="false">B17*D17*K17*0.75</f>
        <v>5.25</v>
      </c>
      <c r="N17" s="94" t="n">
        <f aca="false">B17*D17*K17</f>
        <v>7</v>
      </c>
      <c r="O17" s="91" t="s">
        <v>562</v>
      </c>
      <c r="P17" s="29" t="s">
        <v>574</v>
      </c>
    </row>
    <row r="18" customFormat="false" ht="14.25" hidden="false" customHeight="false" outlineLevel="0" collapsed="false">
      <c r="A18" s="29" t="s">
        <v>493</v>
      </c>
      <c r="B18" s="29" t="n">
        <v>2</v>
      </c>
      <c r="C18" s="29" t="s">
        <v>533</v>
      </c>
      <c r="D18" s="29" t="n">
        <v>0.7</v>
      </c>
      <c r="E18" s="29" t="s">
        <v>532</v>
      </c>
      <c r="F18" s="91" t="n">
        <v>6.49</v>
      </c>
      <c r="G18" s="92"/>
      <c r="H18" s="92" t="n">
        <f aca="false">B18*F18</f>
        <v>12.98</v>
      </c>
      <c r="I18" s="29" t="n">
        <f aca="false">(B18*D18)/0.02</f>
        <v>70</v>
      </c>
      <c r="J18" s="94" t="n">
        <f aca="false">H18/I18</f>
        <v>0.185428571428571</v>
      </c>
      <c r="K18" s="92" t="n">
        <v>2</v>
      </c>
      <c r="L18" s="94" t="n">
        <f aca="false">B18*D18*K18*0.5</f>
        <v>1.4</v>
      </c>
      <c r="M18" s="94" t="n">
        <f aca="false">B18*D18*K18*0.75</f>
        <v>2.1</v>
      </c>
      <c r="N18" s="94" t="n">
        <f aca="false">B18*D18*K18</f>
        <v>2.8</v>
      </c>
      <c r="O18" s="91" t="s">
        <v>562</v>
      </c>
      <c r="P18" s="29" t="s">
        <v>574</v>
      </c>
    </row>
    <row r="19" customFormat="false" ht="14.25" hidden="false" customHeight="false" outlineLevel="0" collapsed="false">
      <c r="A19" s="29" t="s">
        <v>542</v>
      </c>
      <c r="B19" s="29" t="n">
        <v>10</v>
      </c>
      <c r="C19" s="29" t="s">
        <v>533</v>
      </c>
      <c r="D19" s="29" t="n">
        <v>1.5</v>
      </c>
      <c r="E19" s="29" t="s">
        <v>532</v>
      </c>
      <c r="F19" s="91" t="n">
        <v>0.73</v>
      </c>
      <c r="G19" s="92" t="n">
        <f aca="false">B19*0.25</f>
        <v>2.5</v>
      </c>
      <c r="H19" s="92" t="n">
        <f aca="false">B19*F19</f>
        <v>7.3</v>
      </c>
      <c r="I19" s="29" t="n">
        <f aca="false">(B19*D19)/0.25</f>
        <v>60</v>
      </c>
      <c r="J19" s="94" t="n">
        <f aca="false">H19/I19</f>
        <v>0.121666666666667</v>
      </c>
      <c r="K19" s="92" t="n">
        <v>0</v>
      </c>
      <c r="L19" s="94" t="n">
        <f aca="false">B19*D19*K19*0.5</f>
        <v>0</v>
      </c>
      <c r="M19" s="94" t="n">
        <f aca="false">B19*D19*K19*0.75</f>
        <v>0</v>
      </c>
      <c r="N19" s="94" t="n">
        <f aca="false">B19*D19*K19</f>
        <v>0</v>
      </c>
      <c r="O19" s="91" t="s">
        <v>562</v>
      </c>
      <c r="P19" s="29" t="s">
        <v>574</v>
      </c>
    </row>
    <row r="20" customFormat="false" ht="14.25" hidden="false" customHeight="false" outlineLevel="0" collapsed="false">
      <c r="A20" s="29" t="s">
        <v>541</v>
      </c>
      <c r="B20" s="29" t="n">
        <v>14</v>
      </c>
      <c r="C20" s="29" t="s">
        <v>533</v>
      </c>
      <c r="D20" s="29" t="n">
        <v>1</v>
      </c>
      <c r="E20" s="29" t="s">
        <v>532</v>
      </c>
      <c r="F20" s="91" t="n">
        <v>0.73</v>
      </c>
      <c r="G20" s="92" t="n">
        <f aca="false">B20*0.25</f>
        <v>3.5</v>
      </c>
      <c r="H20" s="92" t="n">
        <f aca="false">B20*F20</f>
        <v>10.22</v>
      </c>
      <c r="I20" s="29" t="n">
        <f aca="false">(B20*D20)/0.25</f>
        <v>56</v>
      </c>
      <c r="J20" s="94" t="n">
        <f aca="false">H20/I20</f>
        <v>0.1825</v>
      </c>
      <c r="K20" s="92" t="n">
        <v>0</v>
      </c>
      <c r="L20" s="94" t="n">
        <f aca="false">B20*D20*K20*0.5</f>
        <v>0</v>
      </c>
      <c r="M20" s="94" t="n">
        <f aca="false">B20*D20*K20*0.75</f>
        <v>0</v>
      </c>
      <c r="N20" s="94" t="n">
        <f aca="false">B20*D20*K20</f>
        <v>0</v>
      </c>
      <c r="O20" s="91" t="s">
        <v>562</v>
      </c>
      <c r="P20" s="29" t="s">
        <v>574</v>
      </c>
    </row>
    <row r="21" customFormat="false" ht="14.25" hidden="false" customHeight="false" outlineLevel="0" collapsed="false">
      <c r="A21" s="29" t="s">
        <v>496</v>
      </c>
      <c r="B21" s="29" t="n">
        <v>5</v>
      </c>
      <c r="C21" s="29" t="s">
        <v>533</v>
      </c>
      <c r="D21" s="29" t="n">
        <v>1.5</v>
      </c>
      <c r="E21" s="29" t="s">
        <v>532</v>
      </c>
      <c r="F21" s="91" t="n">
        <v>0.73</v>
      </c>
      <c r="G21" s="92" t="n">
        <f aca="false">B21*0.25</f>
        <v>1.25</v>
      </c>
      <c r="H21" s="92" t="n">
        <f aca="false">B21*F21</f>
        <v>3.65</v>
      </c>
      <c r="I21" s="29" t="n">
        <f aca="false">(B21*D21)/0.25</f>
        <v>30</v>
      </c>
      <c r="J21" s="94" t="n">
        <f aca="false">H21/I21</f>
        <v>0.121666666666667</v>
      </c>
      <c r="K21" s="92" t="n">
        <v>3</v>
      </c>
      <c r="L21" s="94" t="n">
        <f aca="false">B21*D21*K21*0.5</f>
        <v>11.25</v>
      </c>
      <c r="M21" s="94" t="n">
        <f aca="false">B21*D21*K21*0.75</f>
        <v>16.875</v>
      </c>
      <c r="N21" s="94" t="n">
        <f aca="false">B21*D21*K21</f>
        <v>22.5</v>
      </c>
      <c r="O21" s="91" t="s">
        <v>562</v>
      </c>
      <c r="P21" s="29" t="s">
        <v>574</v>
      </c>
    </row>
    <row r="22" customFormat="false" ht="14.25" hidden="false" customHeight="false" outlineLevel="0" collapsed="false">
      <c r="A22" s="29" t="s">
        <v>440</v>
      </c>
      <c r="B22" s="29" t="n">
        <v>1</v>
      </c>
      <c r="C22" s="29" t="s">
        <v>533</v>
      </c>
      <c r="D22" s="29" t="n">
        <v>1</v>
      </c>
      <c r="E22" s="29" t="s">
        <v>532</v>
      </c>
      <c r="F22" s="91" t="n">
        <v>2</v>
      </c>
      <c r="G22" s="92" t="n">
        <f aca="false">B22*0.25</f>
        <v>0.25</v>
      </c>
      <c r="H22" s="92" t="n">
        <f aca="false">B22*F22</f>
        <v>2</v>
      </c>
      <c r="I22" s="29" t="n">
        <f aca="false">(B22*D22)/0.02</f>
        <v>50</v>
      </c>
      <c r="J22" s="94" t="n">
        <f aca="false">H22/I22</f>
        <v>0.04</v>
      </c>
      <c r="K22" s="92" t="n">
        <v>0</v>
      </c>
      <c r="L22" s="94" t="n">
        <f aca="false">B22*D22*K22*0.5</f>
        <v>0</v>
      </c>
      <c r="M22" s="94" t="n">
        <f aca="false">B22*D22*K22*0.75</f>
        <v>0</v>
      </c>
      <c r="N22" s="94" t="n">
        <f aca="false">B22*D22*K22</f>
        <v>0</v>
      </c>
      <c r="O22" s="91" t="s">
        <v>562</v>
      </c>
      <c r="P22" s="29" t="s">
        <v>575</v>
      </c>
    </row>
    <row r="23" customFormat="false" ht="14.25" hidden="false" customHeight="false" outlineLevel="0" collapsed="false">
      <c r="A23" s="29" t="s">
        <v>226</v>
      </c>
      <c r="B23" s="29" t="n">
        <v>2</v>
      </c>
      <c r="C23" s="29" t="s">
        <v>463</v>
      </c>
      <c r="D23" s="29" t="n">
        <v>2</v>
      </c>
      <c r="E23" s="29" t="s">
        <v>463</v>
      </c>
      <c r="F23" s="92" t="n">
        <v>2.49</v>
      </c>
      <c r="G23" s="29"/>
      <c r="H23" s="92" t="n">
        <f aca="false">F23</f>
        <v>2.49</v>
      </c>
      <c r="I23" s="29"/>
      <c r="J23" s="29"/>
      <c r="K23" s="92"/>
      <c r="L23" s="92"/>
      <c r="M23" s="92"/>
      <c r="N23" s="92"/>
      <c r="O23" s="91" t="s">
        <v>562</v>
      </c>
      <c r="P23" s="29" t="s">
        <v>63</v>
      </c>
    </row>
    <row r="24" customFormat="false" ht="14.25" hidden="false" customHeight="false" outlineLevel="0" collapsed="false">
      <c r="A24" s="29" t="s">
        <v>228</v>
      </c>
      <c r="B24" s="29" t="n">
        <v>4</v>
      </c>
      <c r="C24" s="29" t="s">
        <v>463</v>
      </c>
      <c r="D24" s="29" t="n">
        <v>2</v>
      </c>
      <c r="E24" s="29" t="s">
        <v>463</v>
      </c>
      <c r="F24" s="92" t="n">
        <v>2.49</v>
      </c>
      <c r="G24" s="29"/>
      <c r="H24" s="92" t="n">
        <f aca="false">F24</f>
        <v>2.49</v>
      </c>
      <c r="I24" s="29"/>
      <c r="J24" s="29"/>
      <c r="K24" s="92"/>
      <c r="L24" s="92"/>
      <c r="M24" s="92"/>
      <c r="N24" s="92"/>
      <c r="O24" s="91" t="s">
        <v>562</v>
      </c>
      <c r="P24" s="29" t="s">
        <v>63</v>
      </c>
    </row>
    <row r="25" customFormat="false" ht="14.25" hidden="false" customHeight="false" outlineLevel="0" collapsed="false">
      <c r="A25" s="29" t="s">
        <v>576</v>
      </c>
      <c r="B25" s="29" t="n">
        <v>1</v>
      </c>
      <c r="C25" s="29" t="s">
        <v>538</v>
      </c>
      <c r="D25" s="29" t="n">
        <v>20</v>
      </c>
      <c r="E25" s="29" t="s">
        <v>577</v>
      </c>
      <c r="F25" s="91" t="n">
        <v>2.58</v>
      </c>
      <c r="G25" s="95" t="s">
        <v>170</v>
      </c>
      <c r="H25" s="92" t="n">
        <f aca="false">B25*F25</f>
        <v>2.58</v>
      </c>
      <c r="I25" s="29" t="n">
        <f aca="false">B25*D25*3</f>
        <v>60</v>
      </c>
      <c r="J25" s="94" t="n">
        <f aca="false">H25/I25</f>
        <v>0.043</v>
      </c>
      <c r="K25" s="92" t="n">
        <v>0</v>
      </c>
      <c r="L25" s="94" t="n">
        <f aca="false">B25*D25*K25*0.5</f>
        <v>0</v>
      </c>
      <c r="M25" s="94" t="n">
        <f aca="false">B25*D25*K25*0.75</f>
        <v>0</v>
      </c>
      <c r="N25" s="94" t="n">
        <f aca="false">B25*D25*K25</f>
        <v>0</v>
      </c>
      <c r="O25" s="91" t="s">
        <v>562</v>
      </c>
      <c r="P25" s="29" t="s">
        <v>574</v>
      </c>
    </row>
    <row r="26" customFormat="false" ht="14.25" hidden="false" customHeight="false" outlineLevel="0" collapsed="false">
      <c r="A26" s="96" t="s">
        <v>578</v>
      </c>
      <c r="B26" s="96" t="n">
        <v>1</v>
      </c>
      <c r="C26" s="96" t="s">
        <v>538</v>
      </c>
      <c r="D26" s="96" t="n">
        <v>20</v>
      </c>
      <c r="E26" s="96" t="s">
        <v>539</v>
      </c>
      <c r="F26" s="97" t="n">
        <v>2.58</v>
      </c>
      <c r="G26" s="98" t="s">
        <v>170</v>
      </c>
      <c r="H26" s="99" t="n">
        <f aca="false">B26*F26</f>
        <v>2.58</v>
      </c>
      <c r="I26" s="96" t="n">
        <f aca="false">B26*D26*3</f>
        <v>60</v>
      </c>
      <c r="J26" s="100" t="n">
        <f aca="false">H26/I26</f>
        <v>0.043</v>
      </c>
      <c r="K26" s="99" t="n">
        <v>0</v>
      </c>
      <c r="L26" s="100" t="n">
        <f aca="false">B26*D26*K26*0.5</f>
        <v>0</v>
      </c>
      <c r="M26" s="100" t="n">
        <f aca="false">B26*D26*K26*0.75</f>
        <v>0</v>
      </c>
      <c r="N26" s="100" t="n">
        <f aca="false">B26*D26*K26</f>
        <v>0</v>
      </c>
      <c r="O26" s="91" t="s">
        <v>562</v>
      </c>
      <c r="P26" s="29" t="s">
        <v>574</v>
      </c>
    </row>
    <row r="27" customFormat="false" ht="15.75" hidden="false" customHeight="false" outlineLevel="0" collapsed="false">
      <c r="A27" s="101" t="s">
        <v>527</v>
      </c>
      <c r="B27" s="102" t="s">
        <v>579</v>
      </c>
      <c r="C27" s="102"/>
      <c r="D27" s="102"/>
      <c r="E27" s="102"/>
      <c r="F27" s="102"/>
      <c r="G27" s="103" t="n">
        <f aca="false">SUM(G5:G26)</f>
        <v>323.789</v>
      </c>
      <c r="H27" s="103" t="n">
        <f aca="false">SUM(H6:H26)</f>
        <v>978.6956</v>
      </c>
      <c r="I27" s="104" t="s">
        <v>580</v>
      </c>
      <c r="J27" s="104"/>
      <c r="K27" s="104"/>
      <c r="L27" s="105" t="n">
        <f aca="false">SUM(L6:L26)</f>
        <v>766.15</v>
      </c>
      <c r="M27" s="105" t="n">
        <f aca="false">SUM(M6:M26)</f>
        <v>1149.225</v>
      </c>
      <c r="N27" s="105" t="n">
        <f aca="false">SUM(N6:N26)</f>
        <v>1532.3</v>
      </c>
      <c r="O27" s="106"/>
      <c r="P27" s="106"/>
    </row>
    <row r="28" customFormat="false" ht="18" hidden="false" customHeight="false" outlineLevel="0" collapsed="false">
      <c r="A28" s="107" t="s">
        <v>581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9"/>
    </row>
    <row r="29" customFormat="false" ht="14.25" hidden="false" customHeight="false" outlineLevel="0" collapsed="false">
      <c r="A29" s="110" t="s">
        <v>582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2"/>
      <c r="Q29" s="113"/>
    </row>
    <row r="30" customFormat="false" ht="14.25" hidden="false" customHeight="false" outlineLevel="0" collapsed="false">
      <c r="A30" s="78" t="s">
        <v>583</v>
      </c>
      <c r="B30" s="78" t="n">
        <v>2</v>
      </c>
      <c r="C30" s="78" t="s">
        <v>584</v>
      </c>
      <c r="D30" s="78" t="n">
        <v>1</v>
      </c>
      <c r="E30" s="78" t="s">
        <v>584</v>
      </c>
      <c r="F30" s="114" t="n">
        <v>2</v>
      </c>
      <c r="G30" s="78"/>
      <c r="H30" s="114" t="n">
        <f aca="false">B30*F30</f>
        <v>4</v>
      </c>
      <c r="I30" s="78"/>
      <c r="J30" s="78"/>
      <c r="K30" s="114"/>
      <c r="L30" s="114"/>
      <c r="M30" s="114"/>
      <c r="N30" s="114"/>
      <c r="O30" s="115" t="s">
        <v>562</v>
      </c>
      <c r="P30" s="78" t="s">
        <v>63</v>
      </c>
    </row>
    <row r="31" customFormat="false" ht="14.25" hidden="false" customHeight="false" outlineLevel="0" collapsed="false">
      <c r="A31" s="29" t="s">
        <v>585</v>
      </c>
      <c r="B31" s="29" t="n">
        <v>2</v>
      </c>
      <c r="C31" s="29" t="s">
        <v>586</v>
      </c>
      <c r="D31" s="29" t="n">
        <v>1</v>
      </c>
      <c r="E31" s="29" t="s">
        <v>584</v>
      </c>
      <c r="F31" s="92" t="n">
        <v>4.99</v>
      </c>
      <c r="G31" s="29"/>
      <c r="H31" s="92" t="n">
        <f aca="false">B31*F31</f>
        <v>9.98</v>
      </c>
      <c r="I31" s="29"/>
      <c r="J31" s="29"/>
      <c r="K31" s="92"/>
      <c r="L31" s="92"/>
      <c r="M31" s="92"/>
      <c r="N31" s="92"/>
      <c r="O31" s="91" t="s">
        <v>562</v>
      </c>
      <c r="P31" s="29" t="s">
        <v>63</v>
      </c>
    </row>
    <row r="32" customFormat="false" ht="14.25" hidden="false" customHeight="false" outlineLevel="0" collapsed="false">
      <c r="A32" s="29" t="s">
        <v>587</v>
      </c>
      <c r="B32" s="29" t="n">
        <v>3</v>
      </c>
      <c r="C32" s="29" t="s">
        <v>588</v>
      </c>
      <c r="D32" s="29" t="n">
        <v>750</v>
      </c>
      <c r="E32" s="29" t="s">
        <v>455</v>
      </c>
      <c r="F32" s="92" t="n">
        <v>3.49</v>
      </c>
      <c r="G32" s="29"/>
      <c r="H32" s="92" t="n">
        <f aca="false">B32*F32</f>
        <v>10.47</v>
      </c>
      <c r="I32" s="29"/>
      <c r="J32" s="29"/>
      <c r="K32" s="92"/>
      <c r="L32" s="92"/>
      <c r="M32" s="92"/>
      <c r="N32" s="92"/>
      <c r="O32" s="91" t="s">
        <v>562</v>
      </c>
      <c r="P32" s="29" t="s">
        <v>63</v>
      </c>
    </row>
    <row r="33" customFormat="false" ht="14.25" hidden="false" customHeight="false" outlineLevel="0" collapsed="false">
      <c r="A33" s="29" t="s">
        <v>589</v>
      </c>
      <c r="B33" s="29" t="n">
        <v>1</v>
      </c>
      <c r="C33" s="29" t="s">
        <v>463</v>
      </c>
      <c r="D33" s="29" t="n">
        <v>1</v>
      </c>
      <c r="E33" s="29" t="s">
        <v>544</v>
      </c>
      <c r="F33" s="92" t="n">
        <v>2.69</v>
      </c>
      <c r="G33" s="29"/>
      <c r="H33" s="92" t="n">
        <f aca="false">B33*F33</f>
        <v>2.69</v>
      </c>
      <c r="I33" s="29"/>
      <c r="J33" s="29"/>
      <c r="K33" s="92"/>
      <c r="L33" s="92"/>
      <c r="M33" s="92"/>
      <c r="N33" s="92"/>
      <c r="O33" s="91" t="s">
        <v>562</v>
      </c>
      <c r="P33" s="29" t="s">
        <v>63</v>
      </c>
    </row>
    <row r="34" customFormat="false" ht="14.25" hidden="false" customHeight="false" outlineLevel="0" collapsed="false">
      <c r="A34" s="29" t="s">
        <v>590</v>
      </c>
      <c r="B34" s="29" t="n">
        <v>6</v>
      </c>
      <c r="C34" s="29" t="s">
        <v>591</v>
      </c>
      <c r="D34" s="29" t="n">
        <v>1</v>
      </c>
      <c r="E34" s="29" t="s">
        <v>591</v>
      </c>
      <c r="F34" s="92" t="n">
        <v>2.5</v>
      </c>
      <c r="G34" s="29"/>
      <c r="H34" s="92" t="n">
        <f aca="false">B34*F34</f>
        <v>15</v>
      </c>
      <c r="I34" s="29"/>
      <c r="J34" s="29"/>
      <c r="K34" s="92"/>
      <c r="L34" s="92"/>
      <c r="M34" s="92"/>
      <c r="N34" s="92"/>
      <c r="O34" s="91" t="s">
        <v>562</v>
      </c>
      <c r="P34" s="29" t="s">
        <v>79</v>
      </c>
    </row>
    <row r="35" customFormat="false" ht="14.25" hidden="false" customHeight="false" outlineLevel="0" collapsed="false">
      <c r="A35" s="116" t="s">
        <v>288</v>
      </c>
      <c r="B35" s="29" t="n">
        <v>10</v>
      </c>
      <c r="C35" s="29" t="s">
        <v>592</v>
      </c>
      <c r="D35" s="29" t="n">
        <v>10</v>
      </c>
      <c r="E35" s="29" t="s">
        <v>592</v>
      </c>
      <c r="F35" s="92" t="n">
        <v>2.48</v>
      </c>
      <c r="G35" s="29"/>
      <c r="H35" s="92" t="n">
        <f aca="false">B35*F35</f>
        <v>24.8</v>
      </c>
      <c r="I35" s="29"/>
      <c r="J35" s="29"/>
      <c r="K35" s="92"/>
      <c r="L35" s="92"/>
      <c r="M35" s="92"/>
      <c r="N35" s="92"/>
      <c r="O35" s="91" t="s">
        <v>562</v>
      </c>
      <c r="P35" s="29" t="s">
        <v>593</v>
      </c>
    </row>
    <row r="36" customFormat="false" ht="14.25" hidden="false" customHeight="false" outlineLevel="0" collapsed="false">
      <c r="A36" s="116" t="s">
        <v>594</v>
      </c>
      <c r="B36" s="29" t="n">
        <v>1</v>
      </c>
      <c r="C36" s="29" t="s">
        <v>595</v>
      </c>
      <c r="D36" s="29" t="n">
        <v>200</v>
      </c>
      <c r="E36" s="29" t="s">
        <v>596</v>
      </c>
      <c r="F36" s="92" t="n">
        <v>9.43</v>
      </c>
      <c r="G36" s="29"/>
      <c r="H36" s="92" t="n">
        <f aca="false">B36*F36</f>
        <v>9.43</v>
      </c>
      <c r="I36" s="29"/>
      <c r="J36" s="29"/>
      <c r="K36" s="92"/>
      <c r="L36" s="92"/>
      <c r="M36" s="92"/>
      <c r="N36" s="92"/>
      <c r="O36" s="91" t="s">
        <v>562</v>
      </c>
      <c r="P36" s="29" t="s">
        <v>111</v>
      </c>
    </row>
    <row r="37" customFormat="false" ht="14.25" hidden="false" customHeight="false" outlineLevel="0" collapsed="false">
      <c r="A37" s="116" t="s">
        <v>597</v>
      </c>
      <c r="B37" s="29" t="n">
        <v>1</v>
      </c>
      <c r="C37" s="29" t="s">
        <v>598</v>
      </c>
      <c r="D37" s="117" t="s">
        <v>599</v>
      </c>
      <c r="E37" s="29"/>
      <c r="F37" s="92" t="n">
        <v>19.99</v>
      </c>
      <c r="G37" s="29"/>
      <c r="H37" s="92" t="n">
        <f aca="false">B37*F37</f>
        <v>19.99</v>
      </c>
      <c r="I37" s="29"/>
      <c r="J37" s="29"/>
      <c r="K37" s="92"/>
      <c r="L37" s="92"/>
      <c r="M37" s="92"/>
      <c r="N37" s="92"/>
      <c r="O37" s="91" t="s">
        <v>562</v>
      </c>
      <c r="P37" s="29" t="s">
        <v>111</v>
      </c>
    </row>
    <row r="38" customFormat="false" ht="14.25" hidden="false" customHeight="false" outlineLevel="0" collapsed="false">
      <c r="A38" s="29" t="s">
        <v>600</v>
      </c>
      <c r="B38" s="29" t="n">
        <v>1</v>
      </c>
      <c r="C38" s="29"/>
      <c r="D38" s="29" t="n">
        <v>1</v>
      </c>
      <c r="E38" s="29"/>
      <c r="F38" s="92" t="n">
        <v>50</v>
      </c>
      <c r="G38" s="29"/>
      <c r="H38" s="92" t="n">
        <f aca="false">B38*F38</f>
        <v>50</v>
      </c>
      <c r="I38" s="29" t="n">
        <v>200</v>
      </c>
      <c r="J38" s="94" t="n">
        <f aca="false">H38/I38</f>
        <v>0.25</v>
      </c>
      <c r="K38" s="92" t="n">
        <v>0.5</v>
      </c>
      <c r="L38" s="92" t="n">
        <f aca="false">I38*K38*0.5</f>
        <v>50</v>
      </c>
      <c r="M38" s="92" t="n">
        <f aca="false">I38*K38*0.75</f>
        <v>75</v>
      </c>
      <c r="N38" s="92" t="n">
        <f aca="false">I38*K38*1</f>
        <v>100</v>
      </c>
      <c r="O38" s="91" t="s">
        <v>562</v>
      </c>
      <c r="P38" s="29" t="s">
        <v>111</v>
      </c>
    </row>
    <row r="39" customFormat="false" ht="14.25" hidden="false" customHeight="false" outlineLevel="0" collapsed="false">
      <c r="A39" s="116" t="s">
        <v>601</v>
      </c>
      <c r="B39" s="29" t="n">
        <v>1</v>
      </c>
      <c r="C39" s="29" t="s">
        <v>598</v>
      </c>
      <c r="D39" s="29" t="n">
        <v>12</v>
      </c>
      <c r="E39" s="29" t="s">
        <v>592</v>
      </c>
      <c r="F39" s="92" t="n">
        <v>14.99</v>
      </c>
      <c r="G39" s="29"/>
      <c r="H39" s="92" t="n">
        <f aca="false">B39*F39</f>
        <v>14.99</v>
      </c>
      <c r="I39" s="29"/>
      <c r="J39" s="29"/>
      <c r="K39" s="92"/>
      <c r="L39" s="92"/>
      <c r="M39" s="92"/>
      <c r="N39" s="92"/>
      <c r="O39" s="91" t="s">
        <v>562</v>
      </c>
      <c r="P39" s="29" t="s">
        <v>332</v>
      </c>
    </row>
    <row r="40" customFormat="false" ht="14.25" hidden="false" customHeight="false" outlineLevel="0" collapsed="false">
      <c r="A40" s="29" t="s">
        <v>602</v>
      </c>
      <c r="B40" s="29" t="n">
        <v>2</v>
      </c>
      <c r="C40" s="29" t="s">
        <v>577</v>
      </c>
      <c r="D40" s="29" t="n">
        <v>2</v>
      </c>
      <c r="E40" s="29" t="s">
        <v>463</v>
      </c>
      <c r="F40" s="92" t="n">
        <v>3.29</v>
      </c>
      <c r="G40" s="29"/>
      <c r="H40" s="92" t="n">
        <f aca="false">B40*F40</f>
        <v>6.58</v>
      </c>
      <c r="I40" s="29"/>
      <c r="J40" s="29"/>
      <c r="K40" s="92"/>
      <c r="L40" s="92"/>
      <c r="M40" s="92"/>
      <c r="N40" s="92"/>
      <c r="O40" s="91" t="s">
        <v>562</v>
      </c>
      <c r="P40" s="29" t="s">
        <v>148</v>
      </c>
    </row>
    <row r="41" customFormat="false" ht="14.25" hidden="false" customHeight="false" outlineLevel="0" collapsed="false">
      <c r="A41" s="116" t="s">
        <v>603</v>
      </c>
      <c r="B41" s="29" t="n">
        <v>2</v>
      </c>
      <c r="C41" s="29" t="s">
        <v>604</v>
      </c>
      <c r="D41" s="29" t="n">
        <v>1</v>
      </c>
      <c r="E41" s="29" t="s">
        <v>604</v>
      </c>
      <c r="F41" s="92" t="n">
        <v>21.99</v>
      </c>
      <c r="G41" s="29"/>
      <c r="H41" s="92" t="n">
        <f aca="false">B41*F41</f>
        <v>43.98</v>
      </c>
      <c r="I41" s="29"/>
      <c r="J41" s="29"/>
      <c r="K41" s="92"/>
      <c r="L41" s="92"/>
      <c r="M41" s="92"/>
      <c r="N41" s="92"/>
      <c r="O41" s="91" t="s">
        <v>562</v>
      </c>
      <c r="P41" s="29" t="s">
        <v>148</v>
      </c>
    </row>
    <row r="42" customFormat="false" ht="14.25" hidden="false" customHeight="false" outlineLevel="0" collapsed="false">
      <c r="A42" s="116" t="s">
        <v>418</v>
      </c>
      <c r="B42" s="29" t="n">
        <v>1</v>
      </c>
      <c r="C42" s="29" t="s">
        <v>588</v>
      </c>
      <c r="D42" s="29" t="n">
        <v>1</v>
      </c>
      <c r="E42" s="29" t="s">
        <v>605</v>
      </c>
      <c r="F42" s="92" t="n">
        <v>14.99</v>
      </c>
      <c r="G42" s="29"/>
      <c r="H42" s="92" t="n">
        <f aca="false">B42*F42</f>
        <v>14.99</v>
      </c>
      <c r="I42" s="29"/>
      <c r="J42" s="29"/>
      <c r="K42" s="92"/>
      <c r="L42" s="92"/>
      <c r="M42" s="92"/>
      <c r="N42" s="92"/>
      <c r="O42" s="91" t="s">
        <v>562</v>
      </c>
      <c r="P42" s="29" t="s">
        <v>148</v>
      </c>
    </row>
    <row r="43" customFormat="false" ht="14.25" hidden="false" customHeight="false" outlineLevel="0" collapsed="false">
      <c r="A43" s="116" t="s">
        <v>606</v>
      </c>
      <c r="B43" s="29" t="n">
        <v>1</v>
      </c>
      <c r="C43" s="29" t="s">
        <v>604</v>
      </c>
      <c r="D43" s="29" t="n">
        <v>1</v>
      </c>
      <c r="E43" s="29" t="s">
        <v>604</v>
      </c>
      <c r="F43" s="92" t="n">
        <v>7.95</v>
      </c>
      <c r="G43" s="29"/>
      <c r="H43" s="92" t="n">
        <f aca="false">B43*F43</f>
        <v>7.95</v>
      </c>
      <c r="I43" s="29"/>
      <c r="J43" s="29"/>
      <c r="K43" s="92"/>
      <c r="L43" s="92"/>
      <c r="M43" s="92"/>
      <c r="N43" s="92"/>
      <c r="O43" s="91" t="s">
        <v>562</v>
      </c>
      <c r="P43" s="29" t="s">
        <v>148</v>
      </c>
    </row>
    <row r="44" customFormat="false" ht="14.25" hidden="false" customHeight="false" outlineLevel="0" collapsed="false">
      <c r="A44" s="116" t="s">
        <v>607</v>
      </c>
      <c r="B44" s="29" t="n">
        <v>1</v>
      </c>
      <c r="C44" s="29" t="s">
        <v>604</v>
      </c>
      <c r="D44" s="29" t="n">
        <v>1</v>
      </c>
      <c r="E44" s="29" t="s">
        <v>604</v>
      </c>
      <c r="F44" s="92" t="n">
        <v>11.99</v>
      </c>
      <c r="G44" s="29"/>
      <c r="H44" s="92" t="n">
        <f aca="false">B44*F44</f>
        <v>11.99</v>
      </c>
      <c r="I44" s="29"/>
      <c r="J44" s="29"/>
      <c r="K44" s="92"/>
      <c r="L44" s="92"/>
      <c r="M44" s="92"/>
      <c r="N44" s="92"/>
      <c r="O44" s="91" t="s">
        <v>562</v>
      </c>
      <c r="P44" s="29" t="s">
        <v>148</v>
      </c>
    </row>
    <row r="45" customFormat="false" ht="14.25" hidden="false" customHeight="false" outlineLevel="0" collapsed="false">
      <c r="A45" s="116" t="s">
        <v>370</v>
      </c>
      <c r="B45" s="29" t="n">
        <v>2</v>
      </c>
      <c r="C45" s="29" t="s">
        <v>604</v>
      </c>
      <c r="D45" s="29" t="n">
        <v>1</v>
      </c>
      <c r="E45" s="29" t="s">
        <v>604</v>
      </c>
      <c r="F45" s="92" t="n">
        <v>5.98</v>
      </c>
      <c r="G45" s="29"/>
      <c r="H45" s="92" t="n">
        <f aca="false">B45*F45</f>
        <v>11.96</v>
      </c>
      <c r="I45" s="29"/>
      <c r="J45" s="29"/>
      <c r="K45" s="92"/>
      <c r="L45" s="92"/>
      <c r="M45" s="92"/>
      <c r="N45" s="92"/>
      <c r="O45" s="91" t="s">
        <v>562</v>
      </c>
      <c r="P45" s="29" t="s">
        <v>148</v>
      </c>
    </row>
    <row r="46" customFormat="false" ht="14.25" hidden="false" customHeight="false" outlineLevel="0" collapsed="false">
      <c r="A46" s="116" t="s">
        <v>608</v>
      </c>
      <c r="B46" s="29" t="n">
        <v>1</v>
      </c>
      <c r="C46" s="29" t="s">
        <v>609</v>
      </c>
      <c r="D46" s="29" t="n">
        <v>1</v>
      </c>
      <c r="E46" s="29" t="s">
        <v>604</v>
      </c>
      <c r="F46" s="92" t="n">
        <v>4.49</v>
      </c>
      <c r="G46" s="29"/>
      <c r="H46" s="92" t="n">
        <f aca="false">B46*F46</f>
        <v>4.49</v>
      </c>
      <c r="I46" s="29"/>
      <c r="J46" s="29"/>
      <c r="K46" s="92"/>
      <c r="L46" s="92"/>
      <c r="M46" s="92"/>
      <c r="N46" s="92"/>
      <c r="O46" s="91" t="s">
        <v>562</v>
      </c>
      <c r="P46" s="29" t="s">
        <v>148</v>
      </c>
    </row>
    <row r="47" customFormat="false" ht="14.25" hidden="false" customHeight="false" outlineLevel="0" collapsed="false">
      <c r="A47" s="116" t="s">
        <v>610</v>
      </c>
      <c r="B47" s="29" t="n">
        <v>1</v>
      </c>
      <c r="C47" s="29" t="s">
        <v>609</v>
      </c>
      <c r="D47" s="29" t="n">
        <v>1</v>
      </c>
      <c r="E47" s="29" t="s">
        <v>604</v>
      </c>
      <c r="F47" s="92" t="n">
        <v>4.99</v>
      </c>
      <c r="G47" s="29"/>
      <c r="H47" s="92" t="n">
        <f aca="false">B47*F47</f>
        <v>4.99</v>
      </c>
      <c r="I47" s="29"/>
      <c r="J47" s="29"/>
      <c r="K47" s="92"/>
      <c r="L47" s="92"/>
      <c r="M47" s="92"/>
      <c r="N47" s="92"/>
      <c r="O47" s="91" t="s">
        <v>562</v>
      </c>
      <c r="P47" s="29" t="s">
        <v>148</v>
      </c>
    </row>
    <row r="48" customFormat="false" ht="14.25" hidden="false" customHeight="false" outlineLevel="0" collapsed="false">
      <c r="A48" s="116" t="s">
        <v>611</v>
      </c>
      <c r="B48" s="29" t="n">
        <v>20</v>
      </c>
      <c r="C48" s="29" t="s">
        <v>584</v>
      </c>
      <c r="D48" s="29" t="n">
        <v>20</v>
      </c>
      <c r="E48" s="29" t="s">
        <v>584</v>
      </c>
      <c r="F48" s="92" t="n">
        <v>14.99</v>
      </c>
      <c r="G48" s="29"/>
      <c r="H48" s="92" t="n">
        <f aca="false">F48</f>
        <v>14.99</v>
      </c>
      <c r="I48" s="29"/>
      <c r="J48" s="29"/>
      <c r="K48" s="92"/>
      <c r="L48" s="92"/>
      <c r="M48" s="92"/>
      <c r="N48" s="92"/>
      <c r="O48" s="91" t="s">
        <v>562</v>
      </c>
      <c r="P48" s="29" t="s">
        <v>148</v>
      </c>
    </row>
    <row r="49" customFormat="false" ht="14.25" hidden="false" customHeight="false" outlineLevel="0" collapsed="false">
      <c r="A49" s="116" t="s">
        <v>612</v>
      </c>
      <c r="B49" s="29" t="n">
        <v>25</v>
      </c>
      <c r="C49" s="29" t="s">
        <v>584</v>
      </c>
      <c r="D49" s="29" t="n">
        <v>25</v>
      </c>
      <c r="E49" s="29" t="s">
        <v>584</v>
      </c>
      <c r="F49" s="92" t="n">
        <v>11.99</v>
      </c>
      <c r="G49" s="29"/>
      <c r="H49" s="92" t="n">
        <f aca="false">F49</f>
        <v>11.99</v>
      </c>
      <c r="I49" s="29"/>
      <c r="J49" s="29"/>
      <c r="K49" s="92"/>
      <c r="L49" s="92"/>
      <c r="M49" s="92"/>
      <c r="N49" s="92"/>
      <c r="O49" s="91" t="s">
        <v>562</v>
      </c>
      <c r="P49" s="29" t="s">
        <v>613</v>
      </c>
    </row>
    <row r="50" customFormat="false" ht="14.25" hidden="false" customHeight="false" outlineLevel="0" collapsed="false">
      <c r="A50" s="118" t="s">
        <v>614</v>
      </c>
      <c r="B50" s="29" t="n">
        <v>2</v>
      </c>
      <c r="C50" s="29" t="s">
        <v>615</v>
      </c>
      <c r="D50" s="29" t="n">
        <v>3</v>
      </c>
      <c r="E50" s="29" t="s">
        <v>615</v>
      </c>
      <c r="F50" s="29" t="n">
        <v>12.99</v>
      </c>
      <c r="G50" s="29"/>
      <c r="H50" s="92" t="n">
        <f aca="false">F50</f>
        <v>12.99</v>
      </c>
      <c r="I50" s="29"/>
      <c r="J50" s="29"/>
      <c r="K50" s="29"/>
      <c r="L50" s="29"/>
      <c r="M50" s="29"/>
      <c r="N50" s="29"/>
      <c r="O50" s="29" t="s">
        <v>616</v>
      </c>
      <c r="P50" s="29" t="s">
        <v>613</v>
      </c>
    </row>
    <row r="51" customFormat="false" ht="14.25" hidden="false" customHeight="false" outlineLevel="0" collapsed="false">
      <c r="A51" s="116" t="s">
        <v>617</v>
      </c>
      <c r="B51" s="29" t="n">
        <v>20</v>
      </c>
      <c r="C51" s="29" t="s">
        <v>615</v>
      </c>
      <c r="D51" s="29" t="n">
        <v>3</v>
      </c>
      <c r="E51" s="29" t="s">
        <v>615</v>
      </c>
      <c r="F51" s="92" t="n">
        <v>8.5</v>
      </c>
      <c r="G51" s="29"/>
      <c r="H51" s="94" t="n">
        <f aca="false">7*F51</f>
        <v>59.5</v>
      </c>
      <c r="I51" s="29"/>
      <c r="J51" s="29"/>
      <c r="K51" s="29"/>
      <c r="L51" s="29"/>
      <c r="M51" s="29"/>
      <c r="N51" s="29"/>
      <c r="O51" s="29" t="s">
        <v>616</v>
      </c>
      <c r="P51" s="29" t="s">
        <v>613</v>
      </c>
    </row>
    <row r="52" customFormat="false" ht="14.25" hidden="false" customHeight="false" outlineLevel="0" collapsed="false">
      <c r="A52" s="119" t="s">
        <v>618</v>
      </c>
      <c r="B52" s="96" t="n">
        <v>5</v>
      </c>
      <c r="C52" s="96" t="s">
        <v>615</v>
      </c>
      <c r="D52" s="96" t="n">
        <v>5</v>
      </c>
      <c r="E52" s="96" t="s">
        <v>615</v>
      </c>
      <c r="F52" s="99" t="n">
        <v>19.95</v>
      </c>
      <c r="G52" s="96"/>
      <c r="H52" s="99" t="n">
        <f aca="false">F52</f>
        <v>19.95</v>
      </c>
      <c r="I52" s="96"/>
      <c r="J52" s="96"/>
      <c r="K52" s="96"/>
      <c r="L52" s="96"/>
      <c r="M52" s="96"/>
      <c r="N52" s="96"/>
      <c r="O52" s="29" t="s">
        <v>616</v>
      </c>
      <c r="P52" s="29" t="s">
        <v>613</v>
      </c>
    </row>
    <row r="53" customFormat="false" ht="14.25" hidden="false" customHeight="false" outlineLevel="0" collapsed="false">
      <c r="A53" s="120" t="s">
        <v>619</v>
      </c>
      <c r="B53" s="121"/>
      <c r="C53" s="122"/>
      <c r="D53" s="122"/>
      <c r="E53" s="122"/>
      <c r="F53" s="122"/>
      <c r="G53" s="122"/>
      <c r="H53" s="123" t="n">
        <f aca="false">SUM(H30:H52)</f>
        <v>387.7</v>
      </c>
      <c r="I53" s="124"/>
      <c r="J53" s="124"/>
      <c r="K53" s="125"/>
      <c r="L53" s="125" t="n">
        <f aca="false">SUM(L30:L52)</f>
        <v>50</v>
      </c>
      <c r="M53" s="125" t="n">
        <f aca="false">SUM(M30:M52)</f>
        <v>75</v>
      </c>
      <c r="N53" s="125" t="n">
        <f aca="false">SUM(N30:N52)</f>
        <v>100</v>
      </c>
      <c r="O53" s="126"/>
      <c r="P53" s="127"/>
      <c r="Q53" s="128"/>
    </row>
    <row r="54" customFormat="false" ht="14.25" hidden="false" customHeight="false" outlineLevel="0" collapsed="false">
      <c r="A54" s="110" t="s">
        <v>620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2"/>
      <c r="Q54" s="113"/>
    </row>
    <row r="55" customFormat="false" ht="14.25" hidden="false" customHeight="false" outlineLevel="0" collapsed="false">
      <c r="A55" s="129" t="s">
        <v>621</v>
      </c>
      <c r="B55" s="78" t="n">
        <v>2</v>
      </c>
      <c r="C55" s="78" t="s">
        <v>584</v>
      </c>
      <c r="D55" s="78" t="n">
        <v>1</v>
      </c>
      <c r="E55" s="78" t="s">
        <v>584</v>
      </c>
      <c r="F55" s="114" t="n">
        <v>8.98</v>
      </c>
      <c r="G55" s="78"/>
      <c r="H55" s="114" t="n">
        <f aca="false">B55*F55</f>
        <v>17.96</v>
      </c>
      <c r="I55" s="78"/>
      <c r="J55" s="78"/>
      <c r="K55" s="114"/>
      <c r="L55" s="114"/>
      <c r="M55" s="114"/>
      <c r="N55" s="114"/>
      <c r="O55" s="115" t="s">
        <v>562</v>
      </c>
      <c r="P55" s="78" t="s">
        <v>63</v>
      </c>
    </row>
    <row r="56" customFormat="false" ht="14.25" hidden="false" customHeight="false" outlineLevel="0" collapsed="false">
      <c r="A56" s="116" t="s">
        <v>221</v>
      </c>
      <c r="B56" s="29" t="n">
        <v>1</v>
      </c>
      <c r="C56" s="29" t="s">
        <v>592</v>
      </c>
      <c r="D56" s="29" t="n">
        <v>1</v>
      </c>
      <c r="E56" s="29" t="s">
        <v>592</v>
      </c>
      <c r="F56" s="92" t="n">
        <v>5.99</v>
      </c>
      <c r="G56" s="29"/>
      <c r="H56" s="92" t="n">
        <f aca="false">B56*F56</f>
        <v>5.99</v>
      </c>
      <c r="I56" s="29"/>
      <c r="J56" s="29"/>
      <c r="K56" s="92"/>
      <c r="L56" s="92"/>
      <c r="M56" s="92"/>
      <c r="N56" s="92"/>
      <c r="O56" s="91" t="s">
        <v>562</v>
      </c>
      <c r="P56" s="29" t="s">
        <v>63</v>
      </c>
    </row>
    <row r="57" customFormat="false" ht="14.25" hidden="false" customHeight="false" outlineLevel="0" collapsed="false">
      <c r="A57" s="116" t="s">
        <v>222</v>
      </c>
      <c r="B57" s="29" t="n">
        <v>1</v>
      </c>
      <c r="C57" s="29" t="s">
        <v>604</v>
      </c>
      <c r="D57" s="29" t="n">
        <v>1</v>
      </c>
      <c r="E57" s="29" t="s">
        <v>584</v>
      </c>
      <c r="F57" s="92" t="n">
        <v>9.99</v>
      </c>
      <c r="G57" s="29"/>
      <c r="H57" s="92" t="n">
        <f aca="false">B57*F57</f>
        <v>9.99</v>
      </c>
      <c r="I57" s="29"/>
      <c r="J57" s="29"/>
      <c r="K57" s="92"/>
      <c r="L57" s="92"/>
      <c r="M57" s="92"/>
      <c r="N57" s="92"/>
      <c r="O57" s="91" t="s">
        <v>562</v>
      </c>
      <c r="P57" s="29" t="s">
        <v>63</v>
      </c>
    </row>
    <row r="58" customFormat="false" ht="14.25" hidden="false" customHeight="false" outlineLevel="0" collapsed="false">
      <c r="A58" s="116" t="s">
        <v>287</v>
      </c>
      <c r="B58" s="29" t="n">
        <v>10</v>
      </c>
      <c r="C58" s="29" t="s">
        <v>584</v>
      </c>
      <c r="D58" s="29" t="n">
        <v>4</v>
      </c>
      <c r="E58" s="29" t="s">
        <v>592</v>
      </c>
      <c r="F58" s="92" t="n">
        <v>5.95</v>
      </c>
      <c r="G58" s="29"/>
      <c r="H58" s="92" t="n">
        <f aca="false">F58*3</f>
        <v>17.85</v>
      </c>
      <c r="I58" s="29"/>
      <c r="J58" s="29"/>
      <c r="K58" s="92"/>
      <c r="L58" s="92"/>
      <c r="M58" s="92"/>
      <c r="N58" s="92"/>
      <c r="O58" s="91" t="s">
        <v>562</v>
      </c>
      <c r="P58" s="29" t="s">
        <v>593</v>
      </c>
    </row>
    <row r="59" customFormat="false" ht="14.25" hidden="false" customHeight="false" outlineLevel="0" collapsed="false">
      <c r="A59" s="116" t="s">
        <v>622</v>
      </c>
      <c r="B59" s="29" t="n">
        <v>8</v>
      </c>
      <c r="C59" s="29"/>
      <c r="D59" s="29" t="n">
        <v>1</v>
      </c>
      <c r="E59" s="29" t="s">
        <v>592</v>
      </c>
      <c r="F59" s="92" t="n">
        <v>4.99</v>
      </c>
      <c r="G59" s="29"/>
      <c r="H59" s="92" t="n">
        <f aca="false">B59*F59</f>
        <v>39.92</v>
      </c>
      <c r="I59" s="29"/>
      <c r="J59" s="29"/>
      <c r="K59" s="92"/>
      <c r="L59" s="92"/>
      <c r="M59" s="92"/>
      <c r="N59" s="92"/>
      <c r="O59" s="91" t="s">
        <v>562</v>
      </c>
      <c r="P59" s="29" t="s">
        <v>314</v>
      </c>
    </row>
    <row r="60" customFormat="false" ht="14.25" hidden="false" customHeight="false" outlineLevel="0" collapsed="false">
      <c r="A60" s="116" t="s">
        <v>623</v>
      </c>
      <c r="B60" s="29" t="n">
        <v>4</v>
      </c>
      <c r="C60" s="29"/>
      <c r="D60" s="29" t="n">
        <v>1</v>
      </c>
      <c r="E60" s="29" t="s">
        <v>592</v>
      </c>
      <c r="F60" s="92" t="n">
        <v>5</v>
      </c>
      <c r="G60" s="29"/>
      <c r="H60" s="92" t="n">
        <f aca="false">B60*F60</f>
        <v>20</v>
      </c>
      <c r="I60" s="29"/>
      <c r="J60" s="29"/>
      <c r="K60" s="92"/>
      <c r="L60" s="92"/>
      <c r="M60" s="92"/>
      <c r="N60" s="92"/>
      <c r="O60" s="91" t="s">
        <v>562</v>
      </c>
      <c r="P60" s="29" t="s">
        <v>314</v>
      </c>
    </row>
    <row r="61" customFormat="false" ht="14.25" hidden="false" customHeight="false" outlineLevel="0" collapsed="false">
      <c r="A61" s="116" t="s">
        <v>624</v>
      </c>
      <c r="B61" s="29" t="n">
        <v>6</v>
      </c>
      <c r="C61" s="29" t="s">
        <v>584</v>
      </c>
      <c r="D61" s="29" t="n">
        <v>3</v>
      </c>
      <c r="E61" s="29" t="s">
        <v>592</v>
      </c>
      <c r="F61" s="92" t="n">
        <v>10.99</v>
      </c>
      <c r="G61" s="29"/>
      <c r="H61" s="92" t="n">
        <f aca="false">(B61/D61)*F61</f>
        <v>21.98</v>
      </c>
      <c r="I61" s="29"/>
      <c r="J61" s="29"/>
      <c r="K61" s="92"/>
      <c r="L61" s="92"/>
      <c r="M61" s="92"/>
      <c r="N61" s="92"/>
      <c r="O61" s="91" t="s">
        <v>562</v>
      </c>
      <c r="P61" s="29" t="s">
        <v>314</v>
      </c>
    </row>
    <row r="62" customFormat="false" ht="14.25" hidden="false" customHeight="false" outlineLevel="0" collapsed="false">
      <c r="A62" s="116" t="s">
        <v>625</v>
      </c>
      <c r="B62" s="29" t="n">
        <v>14</v>
      </c>
      <c r="C62" s="29" t="s">
        <v>626</v>
      </c>
      <c r="D62" s="29" t="n">
        <v>7</v>
      </c>
      <c r="E62" s="29" t="s">
        <v>592</v>
      </c>
      <c r="F62" s="92" t="n">
        <v>8.99</v>
      </c>
      <c r="G62" s="29"/>
      <c r="H62" s="92" t="n">
        <f aca="false">(B62/D62)*F62</f>
        <v>17.98</v>
      </c>
      <c r="I62" s="29"/>
      <c r="J62" s="29"/>
      <c r="K62" s="92"/>
      <c r="L62" s="92"/>
      <c r="M62" s="92"/>
      <c r="N62" s="92"/>
      <c r="O62" s="91" t="s">
        <v>562</v>
      </c>
      <c r="P62" s="29" t="s">
        <v>148</v>
      </c>
    </row>
    <row r="63" customFormat="false" ht="14.25" hidden="false" customHeight="false" outlineLevel="0" collapsed="false">
      <c r="A63" s="116" t="s">
        <v>627</v>
      </c>
      <c r="B63" s="29" t="n">
        <v>20</v>
      </c>
      <c r="C63" s="29" t="s">
        <v>584</v>
      </c>
      <c r="D63" s="29" t="n">
        <v>20</v>
      </c>
      <c r="E63" s="29" t="s">
        <v>584</v>
      </c>
      <c r="F63" s="92" t="n">
        <v>21.99</v>
      </c>
      <c r="G63" s="29"/>
      <c r="H63" s="92" t="n">
        <f aca="false">F63</f>
        <v>21.99</v>
      </c>
      <c r="I63" s="29"/>
      <c r="J63" s="29"/>
      <c r="K63" s="92"/>
      <c r="L63" s="92"/>
      <c r="M63" s="92"/>
      <c r="N63" s="92"/>
      <c r="O63" s="91" t="s">
        <v>562</v>
      </c>
      <c r="P63" s="29" t="s">
        <v>148</v>
      </c>
    </row>
    <row r="64" customFormat="false" ht="14.25" hidden="false" customHeight="false" outlineLevel="0" collapsed="false">
      <c r="A64" s="116" t="s">
        <v>375</v>
      </c>
      <c r="B64" s="29" t="n">
        <v>20</v>
      </c>
      <c r="C64" s="29" t="s">
        <v>584</v>
      </c>
      <c r="D64" s="29" t="n">
        <v>50</v>
      </c>
      <c r="E64" s="29" t="s">
        <v>584</v>
      </c>
      <c r="F64" s="92" t="n">
        <v>5.19</v>
      </c>
      <c r="G64" s="29"/>
      <c r="H64" s="92" t="n">
        <f aca="false">F64</f>
        <v>5.19</v>
      </c>
      <c r="I64" s="29"/>
      <c r="J64" s="29"/>
      <c r="K64" s="92"/>
      <c r="L64" s="92"/>
      <c r="M64" s="92"/>
      <c r="N64" s="92"/>
      <c r="O64" s="91" t="s">
        <v>562</v>
      </c>
      <c r="P64" s="29" t="s">
        <v>148</v>
      </c>
    </row>
    <row r="65" customFormat="false" ht="14.25" hidden="false" customHeight="false" outlineLevel="0" collapsed="false">
      <c r="A65" s="116" t="s">
        <v>628</v>
      </c>
      <c r="B65" s="29" t="n">
        <v>1</v>
      </c>
      <c r="C65" s="29" t="s">
        <v>604</v>
      </c>
      <c r="D65" s="29" t="n">
        <v>1</v>
      </c>
      <c r="E65" s="29" t="s">
        <v>604</v>
      </c>
      <c r="F65" s="92" t="n">
        <v>5.99</v>
      </c>
      <c r="G65" s="29"/>
      <c r="H65" s="92" t="n">
        <f aca="false">F65</f>
        <v>5.99</v>
      </c>
      <c r="I65" s="29"/>
      <c r="J65" s="29"/>
      <c r="K65" s="92"/>
      <c r="L65" s="92"/>
      <c r="M65" s="92"/>
      <c r="N65" s="92"/>
      <c r="O65" s="91" t="s">
        <v>562</v>
      </c>
      <c r="P65" s="29" t="s">
        <v>148</v>
      </c>
    </row>
    <row r="66" customFormat="false" ht="14.25" hidden="false" customHeight="false" outlineLevel="0" collapsed="false">
      <c r="A66" s="116" t="s">
        <v>415</v>
      </c>
      <c r="B66" s="29" t="n">
        <v>1</v>
      </c>
      <c r="C66" s="29" t="s">
        <v>584</v>
      </c>
      <c r="D66" s="29" t="n">
        <v>1</v>
      </c>
      <c r="E66" s="29" t="s">
        <v>584</v>
      </c>
      <c r="F66" s="92" t="n">
        <v>6.99</v>
      </c>
      <c r="G66" s="29"/>
      <c r="H66" s="92" t="n">
        <f aca="false">F66</f>
        <v>6.99</v>
      </c>
      <c r="I66" s="29"/>
      <c r="J66" s="29"/>
      <c r="K66" s="92"/>
      <c r="L66" s="92"/>
      <c r="M66" s="92"/>
      <c r="N66" s="92"/>
      <c r="O66" s="91" t="s">
        <v>562</v>
      </c>
      <c r="P66" s="29" t="s">
        <v>54</v>
      </c>
    </row>
    <row r="67" customFormat="false" ht="14.25" hidden="false" customHeight="false" outlineLevel="0" collapsed="false">
      <c r="A67" s="130" t="s">
        <v>629</v>
      </c>
      <c r="B67" s="131"/>
      <c r="C67" s="131"/>
      <c r="D67" s="131"/>
      <c r="E67" s="131"/>
      <c r="F67" s="131"/>
      <c r="G67" s="131"/>
      <c r="H67" s="132" t="n">
        <f aca="false">SUM(H55:H66)</f>
        <v>191.83</v>
      </c>
      <c r="I67" s="133"/>
      <c r="J67" s="133"/>
      <c r="K67" s="133"/>
      <c r="L67" s="134" t="n">
        <f aca="false">SUM(L55:L66)</f>
        <v>0</v>
      </c>
      <c r="M67" s="134" t="n">
        <f aca="false">SUM(M55:M66)</f>
        <v>0</v>
      </c>
      <c r="N67" s="135" t="n">
        <f aca="false">SUM(N55:N66)</f>
        <v>0</v>
      </c>
      <c r="O67" s="136"/>
      <c r="P67" s="137"/>
      <c r="Q67" s="128"/>
    </row>
    <row r="68" customFormat="false" ht="15.75" hidden="false" customHeight="false" outlineLevel="0" collapsed="false">
      <c r="A68" s="138" t="s">
        <v>630</v>
      </c>
      <c r="B68" s="102" t="s">
        <v>579</v>
      </c>
      <c r="C68" s="102"/>
      <c r="D68" s="102"/>
      <c r="E68" s="102"/>
      <c r="F68" s="102"/>
      <c r="G68" s="139" t="n">
        <f aca="false">H53+H67</f>
        <v>579.53</v>
      </c>
      <c r="H68" s="139"/>
      <c r="I68" s="104" t="s">
        <v>580</v>
      </c>
      <c r="J68" s="104"/>
      <c r="K68" s="104"/>
      <c r="L68" s="140" t="n">
        <f aca="false">L53+L67</f>
        <v>50</v>
      </c>
      <c r="M68" s="140" t="n">
        <f aca="false">M53+M67</f>
        <v>75</v>
      </c>
      <c r="N68" s="141" t="n">
        <f aca="false">N53+N67</f>
        <v>100</v>
      </c>
      <c r="O68" s="142"/>
      <c r="P68" s="143"/>
    </row>
    <row r="69" customFormat="false" ht="18" hidden="false" customHeight="false" outlineLevel="0" collapsed="false">
      <c r="A69" s="144" t="s">
        <v>631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</row>
    <row r="70" customFormat="false" ht="14.25" hidden="false" customHeight="false" outlineLevel="0" collapsed="false">
      <c r="A70" s="78" t="s">
        <v>632</v>
      </c>
      <c r="B70" s="78" t="n">
        <v>6</v>
      </c>
      <c r="C70" s="78" t="s">
        <v>633</v>
      </c>
      <c r="D70" s="78" t="n">
        <v>1</v>
      </c>
      <c r="E70" s="78" t="s">
        <v>634</v>
      </c>
      <c r="F70" s="114" t="n">
        <v>1.39</v>
      </c>
      <c r="G70" s="78"/>
      <c r="H70" s="145" t="n">
        <f aca="false">B70*F70</f>
        <v>8.34</v>
      </c>
      <c r="I70" s="78"/>
      <c r="J70" s="78"/>
      <c r="K70" s="78"/>
      <c r="L70" s="78"/>
      <c r="M70" s="78"/>
      <c r="N70" s="78"/>
      <c r="O70" s="115" t="s">
        <v>562</v>
      </c>
      <c r="P70" s="78" t="s">
        <v>635</v>
      </c>
    </row>
    <row r="71" customFormat="false" ht="14.25" hidden="false" customHeight="false" outlineLevel="0" collapsed="false">
      <c r="A71" s="116" t="s">
        <v>636</v>
      </c>
      <c r="B71" s="29" t="n">
        <v>3</v>
      </c>
      <c r="C71" s="29" t="s">
        <v>633</v>
      </c>
      <c r="D71" s="29" t="n">
        <v>1</v>
      </c>
      <c r="E71" s="29" t="s">
        <v>634</v>
      </c>
      <c r="F71" s="92" t="n">
        <v>6.89</v>
      </c>
      <c r="G71" s="29"/>
      <c r="H71" s="94" t="n">
        <f aca="false">B71*F71</f>
        <v>20.67</v>
      </c>
      <c r="I71" s="29"/>
      <c r="J71" s="29"/>
      <c r="K71" s="29"/>
      <c r="L71" s="29"/>
      <c r="M71" s="29"/>
      <c r="N71" s="29"/>
      <c r="O71" s="91" t="s">
        <v>562</v>
      </c>
      <c r="P71" s="29" t="s">
        <v>63</v>
      </c>
    </row>
    <row r="72" customFormat="false" ht="14.25" hidden="false" customHeight="false" outlineLevel="0" collapsed="false">
      <c r="A72" s="116" t="s">
        <v>637</v>
      </c>
      <c r="B72" s="29" t="n">
        <v>3</v>
      </c>
      <c r="C72" s="29" t="s">
        <v>592</v>
      </c>
      <c r="D72" s="29" t="n">
        <v>6</v>
      </c>
      <c r="E72" s="29" t="s">
        <v>584</v>
      </c>
      <c r="F72" s="92" t="n">
        <v>10.99</v>
      </c>
      <c r="G72" s="29"/>
      <c r="H72" s="94" t="n">
        <f aca="false">F72</f>
        <v>10.99</v>
      </c>
      <c r="I72" s="29"/>
      <c r="J72" s="29"/>
      <c r="K72" s="29"/>
      <c r="L72" s="29"/>
      <c r="M72" s="29"/>
      <c r="N72" s="29"/>
      <c r="O72" s="91" t="s">
        <v>562</v>
      </c>
      <c r="P72" s="29" t="s">
        <v>63</v>
      </c>
    </row>
    <row r="73" customFormat="false" ht="14.25" hidden="false" customHeight="false" outlineLevel="0" collapsed="false">
      <c r="A73" s="119" t="s">
        <v>638</v>
      </c>
      <c r="B73" s="96" t="n">
        <v>3</v>
      </c>
      <c r="C73" s="96" t="s">
        <v>592</v>
      </c>
      <c r="D73" s="96" t="n">
        <v>1</v>
      </c>
      <c r="E73" s="96" t="s">
        <v>592</v>
      </c>
      <c r="F73" s="99" t="n">
        <v>1</v>
      </c>
      <c r="G73" s="96"/>
      <c r="H73" s="100" t="n">
        <f aca="false">B73*F73</f>
        <v>3</v>
      </c>
      <c r="I73" s="29"/>
      <c r="J73" s="29"/>
      <c r="K73" s="29"/>
      <c r="L73" s="29"/>
      <c r="M73" s="29"/>
      <c r="N73" s="29"/>
      <c r="O73" s="91" t="s">
        <v>562</v>
      </c>
      <c r="P73" s="29" t="s">
        <v>314</v>
      </c>
    </row>
    <row r="74" customFormat="false" ht="18" hidden="false" customHeight="false" outlineLevel="0" collapsed="false">
      <c r="A74" s="146" t="s">
        <v>639</v>
      </c>
      <c r="B74" s="147" t="s">
        <v>579</v>
      </c>
      <c r="C74" s="147"/>
      <c r="D74" s="147"/>
      <c r="E74" s="147"/>
      <c r="F74" s="147"/>
      <c r="G74" s="148" t="n">
        <f aca="false">SUM(H70:H73)</f>
        <v>43</v>
      </c>
      <c r="H74" s="148"/>
      <c r="I74" s="142"/>
      <c r="J74" s="106"/>
      <c r="K74" s="106"/>
      <c r="L74" s="106"/>
      <c r="M74" s="106"/>
      <c r="N74" s="106"/>
      <c r="O74" s="106"/>
      <c r="P74" s="106"/>
    </row>
    <row r="75" customFormat="false" ht="18" hidden="false" customHeight="false" outlineLevel="0" collapsed="false">
      <c r="A75" s="149" t="s">
        <v>640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</row>
    <row r="76" customFormat="false" ht="14.25" hidden="false" customHeight="false" outlineLevel="0" collapsed="false">
      <c r="A76" s="150"/>
      <c r="B76" s="150"/>
      <c r="C76" s="150"/>
      <c r="D76" s="150"/>
      <c r="E76" s="150"/>
      <c r="F76" s="150"/>
      <c r="G76" s="151"/>
      <c r="H76" s="151" t="n">
        <v>0</v>
      </c>
      <c r="I76" s="78"/>
      <c r="J76" s="78"/>
      <c r="K76" s="78"/>
      <c r="L76" s="78"/>
      <c r="M76" s="78"/>
      <c r="N76" s="78"/>
      <c r="O76" s="86" t="s">
        <v>641</v>
      </c>
      <c r="P76" s="78"/>
    </row>
    <row r="77" customFormat="false" ht="18" hidden="false" customHeight="false" outlineLevel="0" collapsed="false">
      <c r="A77" s="152" t="s">
        <v>642</v>
      </c>
      <c r="B77" s="153" t="s">
        <v>579</v>
      </c>
      <c r="C77" s="153"/>
      <c r="D77" s="153"/>
      <c r="E77" s="153"/>
      <c r="F77" s="153"/>
      <c r="G77" s="154" t="n">
        <f aca="false">H76</f>
        <v>0</v>
      </c>
      <c r="H77" s="154"/>
      <c r="I77" s="106"/>
      <c r="J77" s="106"/>
      <c r="K77" s="106"/>
      <c r="L77" s="106"/>
      <c r="M77" s="106"/>
      <c r="N77" s="106"/>
      <c r="O77" s="106"/>
      <c r="P77" s="106"/>
    </row>
    <row r="78" customFormat="false" ht="18" hidden="false" customHeight="false" outlineLevel="0" collapsed="false">
      <c r="A78" s="144" t="s">
        <v>643</v>
      </c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</row>
    <row r="79" customFormat="false" ht="18" hidden="false" customHeight="false" outlineLevel="0" collapsed="false">
      <c r="A79" s="155" t="s">
        <v>644</v>
      </c>
      <c r="B79" s="156"/>
      <c r="C79" s="156"/>
      <c r="D79" s="156"/>
      <c r="E79" s="156"/>
      <c r="F79" s="156"/>
      <c r="G79" s="156"/>
      <c r="H79" s="157" t="n">
        <f aca="false">H27+G68+G74+G77</f>
        <v>1601.2256</v>
      </c>
      <c r="I79" s="156"/>
      <c r="J79" s="156"/>
      <c r="K79" s="156"/>
      <c r="L79" s="156"/>
      <c r="M79" s="156"/>
      <c r="N79" s="156"/>
      <c r="O79" s="156"/>
      <c r="P79" s="158"/>
    </row>
    <row r="80" customFormat="false" ht="18" hidden="false" customHeight="false" outlineLevel="0" collapsed="false">
      <c r="A80" s="155" t="s">
        <v>645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9" t="n">
        <f aca="false">L27+L68</f>
        <v>816.15</v>
      </c>
      <c r="M80" s="160" t="n">
        <f aca="false">M27+M68</f>
        <v>1224.225</v>
      </c>
      <c r="N80" s="161" t="n">
        <f aca="false">N27+N68</f>
        <v>1632.3</v>
      </c>
      <c r="O80" s="156"/>
      <c r="P80" s="158"/>
    </row>
    <row r="82" customFormat="false" ht="13.8" hidden="false" customHeight="false" outlineLevel="0" collapsed="false"/>
    <row r="83" customFormat="false" ht="13.8" hidden="false" customHeight="false" outlineLevel="0" collapsed="false">
      <c r="H83" s="162"/>
    </row>
    <row r="84" customFormat="false" ht="13.8" hidden="false" customHeight="false" outlineLevel="0" collapsed="false"/>
  </sheetData>
  <mergeCells count="33">
    <mergeCell ref="A1:P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A4:P4"/>
    <mergeCell ref="B27:F27"/>
    <mergeCell ref="I27:K27"/>
    <mergeCell ref="O27:P27"/>
    <mergeCell ref="C53:G53"/>
    <mergeCell ref="B67:G67"/>
    <mergeCell ref="I67:K67"/>
    <mergeCell ref="B68:F68"/>
    <mergeCell ref="G68:H68"/>
    <mergeCell ref="I68:K68"/>
    <mergeCell ref="A69:P69"/>
    <mergeCell ref="B74:F74"/>
    <mergeCell ref="G74:H74"/>
    <mergeCell ref="J74:P74"/>
    <mergeCell ref="A75:P75"/>
    <mergeCell ref="B77:F77"/>
    <mergeCell ref="G77:H77"/>
    <mergeCell ref="I77:P77"/>
    <mergeCell ref="A78:P78"/>
  </mergeCells>
  <hyperlinks>
    <hyperlink ref="A35" r:id="rId1" display="Schwämme"/>
    <hyperlink ref="A36" r:id="rId2" display="Servietten "/>
    <hyperlink ref="A37" r:id="rId3" display="Armbandperlen "/>
    <hyperlink ref="A39" r:id="rId4" display="Stifte Golf"/>
    <hyperlink ref="A41" r:id="rId5" display="Acrylfarbe"/>
    <hyperlink ref="A42" r:id="rId6" display="Packpapier"/>
    <hyperlink ref="A43" r:id="rId7" display="Farbpapier Braun "/>
    <hyperlink ref="A44" r:id="rId8" display="Farbpapier Bunt"/>
    <hyperlink ref="A45" r:id="rId9" display="Stickgarn Bunt"/>
    <hyperlink ref="A46" r:id="rId10" display="Stickgarn schwarz "/>
    <hyperlink ref="A47" r:id="rId11" display="Stickgarn weiß"/>
    <hyperlink ref="A48" r:id="rId12" display="Stickvlies "/>
    <hyperlink ref="A49" r:id="rId13" display="Geschenktüten "/>
    <hyperlink ref="A50" r:id="rId14" display="Panzerband "/>
    <hyperlink ref="A51" r:id="rId15" display="Kreppband "/>
    <hyperlink ref="A52" r:id="rId16" display="Müllsäcke "/>
    <hyperlink ref="A55" r:id="rId17" display="Laserpointer "/>
    <hyperlink ref="A56" r:id="rId18" display="Cocktailstößel"/>
    <hyperlink ref="A57" r:id="rId19" display="Messbecherset"/>
    <hyperlink ref="A58" r:id="rId20" display="Tennisbälle"/>
    <hyperlink ref="A59" r:id="rId21" display="Bälle (Handball)"/>
    <hyperlink ref="A60" r:id="rId22" display="Seil 10m"/>
    <hyperlink ref="A61" r:id="rId23" display="Pfeifen "/>
    <hyperlink ref="A62" r:id="rId24" display="Messer klein"/>
    <hyperlink ref="A63" r:id="rId25" display="Stickrahmen "/>
    <hyperlink ref="A64" r:id="rId26" display="Sticknadeln"/>
    <hyperlink ref="A65" r:id="rId27" display="Pinsel "/>
    <hyperlink ref="A66" r:id="rId28" display="Zahlenschloss"/>
    <hyperlink ref="A71" r:id="rId29" display="Partymix "/>
    <hyperlink ref="A72" r:id="rId30" display="Seifenblasen "/>
    <hyperlink ref="A73" r:id="rId31" display="Urkunde "/>
  </hyperlink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2026-06-16T07:33:00Z</dcterms:created>
  <dc:creator>Moritz de Nardi</dc:creator>
  <dc:description/>
  <dc:language>en-US</dc:language>
  <cp:lastModifiedBy/>
  <dcterms:modified xsi:type="dcterms:W3CDTF">2026-08-11T15:48:43Z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