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J:\0_Langebrück\Finanzen\Preise\Angebote\2022\"/>
    </mc:Choice>
  </mc:AlternateContent>
  <xr:revisionPtr revIDLastSave="0" documentId="13_ncr:1_{AA648026-B996-4682-91CB-1217C79B80CC}" xr6:coauthVersionLast="47" xr6:coauthVersionMax="47" xr10:uidLastSave="{00000000-0000-0000-0000-000000000000}"/>
  <bookViews>
    <workbookView xWindow="-120" yWindow="-120" windowWidth="29040" windowHeight="15840" tabRatio="700" activeTab="3" xr2:uid="{00000000-000D-0000-FFFF-FFFF00000000}"/>
  </bookViews>
  <sheets>
    <sheet name="Getränke Komm." sheetId="19" r:id="rId1"/>
    <sheet name="ANG Ü" sheetId="13" r:id="rId2"/>
    <sheet name="ANG Bewirtg" sheetId="15" r:id="rId3"/>
    <sheet name="ANG Extra" sheetId="16" r:id="rId4"/>
  </sheets>
  <definedNames>
    <definedName name="Print_Area" localSheetId="0">'Getränke Komm.'!$A$1:$E$50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6" l="1"/>
  <c r="H22" i="16"/>
  <c r="H33" i="15" l="1"/>
  <c r="H52" i="15" l="1"/>
  <c r="H35" i="15"/>
  <c r="H51" i="16"/>
  <c r="H45" i="16"/>
  <c r="H50" i="15" l="1"/>
  <c r="H47" i="15" l="1"/>
  <c r="H48" i="15"/>
  <c r="H7" i="16" l="1"/>
  <c r="H8" i="16" l="1"/>
  <c r="H9" i="16"/>
  <c r="H46" i="15" l="1"/>
  <c r="M9" i="13"/>
  <c r="H41" i="16" l="1"/>
  <c r="H42" i="16"/>
  <c r="H43" i="16"/>
  <c r="H44" i="16"/>
  <c r="H38" i="16"/>
  <c r="H39" i="16"/>
  <c r="H32" i="15"/>
  <c r="H38" i="15" l="1"/>
  <c r="M12" i="13" l="1"/>
  <c r="M11" i="13"/>
  <c r="H17" i="16" l="1"/>
  <c r="H18" i="16"/>
  <c r="H28" i="15"/>
  <c r="H31" i="15"/>
  <c r="M19" i="13"/>
  <c r="M20" i="13"/>
  <c r="M13" i="13"/>
  <c r="M35" i="13"/>
  <c r="M36" i="13"/>
  <c r="M37" i="13"/>
  <c r="M38" i="13"/>
  <c r="H50" i="16" l="1"/>
  <c r="H46" i="16"/>
  <c r="H47" i="16"/>
  <c r="H48" i="16"/>
  <c r="H49" i="16"/>
  <c r="H35" i="16"/>
  <c r="H36" i="16"/>
  <c r="H37" i="16"/>
  <c r="H40" i="16"/>
  <c r="H14" i="16"/>
  <c r="H31" i="16"/>
  <c r="H32" i="16"/>
  <c r="H13" i="16"/>
  <c r="H53" i="15" l="1"/>
  <c r="H53" i="16" l="1"/>
  <c r="H14" i="15"/>
  <c r="H52" i="16"/>
  <c r="H16" i="16" l="1"/>
  <c r="H45" i="15"/>
  <c r="H20" i="15"/>
  <c r="H11" i="15"/>
  <c r="H43" i="15" l="1"/>
  <c r="H44" i="15" l="1"/>
  <c r="M18" i="13" l="1"/>
  <c r="H16" i="15" l="1"/>
  <c r="H24" i="15" l="1"/>
  <c r="M23" i="13" l="1"/>
  <c r="M22" i="13"/>
  <c r="M17" i="13"/>
  <c r="H12" i="15" l="1"/>
  <c r="M16" i="13"/>
  <c r="M14" i="13"/>
  <c r="M10" i="13"/>
  <c r="H34" i="16" l="1"/>
  <c r="H41" i="15"/>
  <c r="H37" i="15"/>
  <c r="H19" i="15" l="1"/>
  <c r="H12" i="16" l="1"/>
  <c r="H17" i="15"/>
  <c r="H10" i="16" l="1"/>
  <c r="H55" i="16" l="1"/>
  <c r="H20" i="16" l="1"/>
  <c r="H56" i="16" l="1"/>
  <c r="H55" i="15"/>
  <c r="M34" i="13" l="1"/>
  <c r="M15" i="13" l="1"/>
  <c r="E42" i="13" l="1"/>
  <c r="C42" i="13" s="1"/>
  <c r="E40" i="13"/>
  <c r="C40" i="13" s="1"/>
  <c r="E38" i="13"/>
  <c r="C38" i="13" s="1"/>
  <c r="E37" i="13"/>
  <c r="C37" i="13" s="1"/>
  <c r="E36" i="13"/>
  <c r="C36" i="13" s="1"/>
  <c r="E35" i="13"/>
  <c r="C35" i="13" s="1"/>
  <c r="E34" i="13"/>
  <c r="C34" i="13" s="1"/>
  <c r="H29" i="13"/>
  <c r="I29" i="13" s="1"/>
  <c r="M29" i="13" s="1"/>
  <c r="E29" i="13"/>
  <c r="C29" i="13" s="1"/>
  <c r="H28" i="13"/>
  <c r="I28" i="13" s="1"/>
  <c r="M28" i="13" s="1"/>
  <c r="E28" i="13"/>
  <c r="C28" i="13" s="1"/>
  <c r="H26" i="13"/>
  <c r="I26" i="13" s="1"/>
  <c r="M26" i="13" s="1"/>
  <c r="E26" i="13"/>
  <c r="C26" i="13" s="1"/>
  <c r="H25" i="13"/>
  <c r="I25" i="13" s="1"/>
  <c r="M25" i="13" s="1"/>
  <c r="E25" i="13"/>
  <c r="C25" i="13" s="1"/>
  <c r="H23" i="13"/>
  <c r="E23" i="13"/>
  <c r="C23" i="13" s="1"/>
  <c r="H19" i="13"/>
  <c r="E19" i="13"/>
  <c r="C19" i="13" s="1"/>
  <c r="H17" i="13"/>
  <c r="E17" i="13"/>
  <c r="C17" i="13" s="1"/>
  <c r="H15" i="13"/>
  <c r="E15" i="13"/>
  <c r="C15" i="13" s="1"/>
  <c r="H13" i="13"/>
  <c r="E13" i="13"/>
  <c r="C13" i="13" s="1"/>
  <c r="C9" i="13"/>
  <c r="H9" i="13"/>
  <c r="E9" i="13"/>
  <c r="M43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</author>
  </authors>
  <commentList>
    <comment ref="G7" authorId="0" shapeId="0" xr:uid="{00000000-0006-0000-0100-000001000000}">
      <text>
        <r>
          <rPr>
            <sz val="9"/>
            <color indexed="81"/>
            <rFont val="Tahoma"/>
            <family val="2"/>
          </rPr>
          <t>bis 18 Jahre frei / 80% Schwerbehinderte + 1 Begleitpers. / Selbständige + Freie + Angestellte zur Aus- und Fortbildung FREI</t>
        </r>
      </text>
    </comment>
    <comment ref="B4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nico:</t>
        </r>
        <r>
          <rPr>
            <sz val="9"/>
            <color indexed="81"/>
            <rFont val="Tahoma"/>
            <family val="2"/>
          </rPr>
          <t xml:space="preserve">
https://www.bettertaxi.de/taxirechner/dresden/
</t>
        </r>
      </text>
    </comment>
  </commentList>
</comments>
</file>

<file path=xl/sharedStrings.xml><?xml version="1.0" encoding="utf-8"?>
<sst xmlns="http://schemas.openxmlformats.org/spreadsheetml/2006/main" count="380" uniqueCount="315">
  <si>
    <t>Normalpreis / Person / 4'er-Belegung</t>
  </si>
  <si>
    <t>Übernachtung in Finnhütten</t>
  </si>
  <si>
    <t>Zuschlag 2'er-Belegung</t>
  </si>
  <si>
    <t>EP U18</t>
  </si>
  <si>
    <t>EP Ü18</t>
  </si>
  <si>
    <t>Zuschlag 1'er-Belegung</t>
  </si>
  <si>
    <t xml:space="preserve">RP </t>
  </si>
  <si>
    <t>Übernachtung in Zelten</t>
  </si>
  <si>
    <t>Bettwäsche komplett</t>
  </si>
  <si>
    <t>pro Tag</t>
  </si>
  <si>
    <t>einmalig</t>
  </si>
  <si>
    <t>ÜZ</t>
  </si>
  <si>
    <t>Zelt</t>
  </si>
  <si>
    <t>ÜZP</t>
  </si>
  <si>
    <t>ÜW</t>
  </si>
  <si>
    <t>Übernachtung in Mobilheim</t>
  </si>
  <si>
    <t>ÜWP</t>
  </si>
  <si>
    <t>Inklusiv Gemeinschaftsanitäranlagen</t>
  </si>
  <si>
    <t>Parkplatz außen / innen</t>
  </si>
  <si>
    <t>PPkWa</t>
  </si>
  <si>
    <t>PPkWi</t>
  </si>
  <si>
    <t>PMi</t>
  </si>
  <si>
    <t>PkW / Minivan Außenparkplatz</t>
  </si>
  <si>
    <t>PMa</t>
  </si>
  <si>
    <t>Motorrad Außenparkplatz</t>
  </si>
  <si>
    <t>Motorrad a. d. Hütte</t>
  </si>
  <si>
    <t>PMH</t>
  </si>
  <si>
    <t>kostenfrei</t>
  </si>
  <si>
    <t>Motorrad in Carport / Garage / Halle</t>
  </si>
  <si>
    <t>Gepäck je Tour</t>
  </si>
  <si>
    <t>SLB</t>
  </si>
  <si>
    <t>pro 1 Person</t>
  </si>
  <si>
    <t>Eigener Schlafsack/Bettwäsche</t>
  </si>
  <si>
    <t>ÜWS</t>
  </si>
  <si>
    <t>Dauerstellplatz Saison 01.04.-15.10.</t>
  </si>
  <si>
    <t>ÜWJ</t>
  </si>
  <si>
    <t>Dauerstellplatz ganzjährig</t>
  </si>
  <si>
    <t>Preisliste</t>
  </si>
  <si>
    <t>AF</t>
  </si>
  <si>
    <t>AK</t>
  </si>
  <si>
    <t>Extras zur Ausleihe / Buchung</t>
  </si>
  <si>
    <t>AM</t>
  </si>
  <si>
    <t>AVB</t>
  </si>
  <si>
    <t>AB</t>
  </si>
  <si>
    <t>FG1</t>
  </si>
  <si>
    <t>Gedeck 1 - Spar -</t>
  </si>
  <si>
    <t>FG3</t>
  </si>
  <si>
    <t>FG4</t>
  </si>
  <si>
    <t>Mein Wunschgedeck</t>
  </si>
  <si>
    <t>Mittagsangebot</t>
  </si>
  <si>
    <t>MG1</t>
  </si>
  <si>
    <t>MG2</t>
  </si>
  <si>
    <t>Abendangebot</t>
  </si>
  <si>
    <t>AB1</t>
  </si>
  <si>
    <t>Hausgästebüfett ohne Warmanteil</t>
  </si>
  <si>
    <t>AB2</t>
  </si>
  <si>
    <t>Hausgästebüfett mit Warmanteil</t>
  </si>
  <si>
    <t>AB3</t>
  </si>
  <si>
    <t>Partybüfett I</t>
  </si>
  <si>
    <t>Kalte Platten von Käse/Wurst/Fisch</t>
  </si>
  <si>
    <t>AB4</t>
  </si>
  <si>
    <t>Partybüfett II</t>
  </si>
  <si>
    <t>Kalte Platten von Käse/Wurst+Schinken/Fisch/Fingerfood</t>
  </si>
  <si>
    <t>AB5</t>
  </si>
  <si>
    <t>Partybüfett III</t>
  </si>
  <si>
    <t>AB6</t>
  </si>
  <si>
    <t>Spezial</t>
  </si>
  <si>
    <t>AS1</t>
  </si>
  <si>
    <t>AS2</t>
  </si>
  <si>
    <t>Bauersalat griech. Art</t>
  </si>
  <si>
    <t>AS3</t>
  </si>
  <si>
    <t>Tsatsiki "Chef"</t>
  </si>
  <si>
    <t>AB7</t>
  </si>
  <si>
    <t xml:space="preserve">Grillbufett </t>
  </si>
  <si>
    <t>einzel</t>
  </si>
  <si>
    <t>Getränke</t>
  </si>
  <si>
    <t>Nur mit Vorbestellung! Kein Tagesangebot!</t>
  </si>
  <si>
    <t>Party auf Kommission</t>
  </si>
  <si>
    <t>Beachbar / Rezeption</t>
  </si>
  <si>
    <t>ATT</t>
  </si>
  <si>
    <t>Ausleihe Tischtennisschläger</t>
  </si>
  <si>
    <t>Gastraum bis 60 Personen</t>
  </si>
  <si>
    <t>BW S</t>
  </si>
  <si>
    <t>BehSt</t>
  </si>
  <si>
    <t>Netto</t>
  </si>
  <si>
    <t>Stsatz</t>
  </si>
  <si>
    <t>Stbetrag</t>
  </si>
  <si>
    <t>Shuttleservice FdL - Bhf. Langebrück - FdL</t>
  </si>
  <si>
    <t>Shuttleservice FdL - Bhf. Dresden - FdL</t>
  </si>
  <si>
    <t>SDB</t>
  </si>
  <si>
    <t>Campmobil/Wohnwagen (keine Entsorg.)</t>
  </si>
  <si>
    <t>Übernachtungspreise</t>
  </si>
  <si>
    <t>01465 Langebrück, Dörnichtweg 6</t>
  </si>
  <si>
    <t>Bewirtungspreise</t>
  </si>
  <si>
    <t>Brutto</t>
  </si>
  <si>
    <t>Tag/Pers./Port.</t>
  </si>
  <si>
    <t>nach Art d. Hauses (nur mit Vorbestellung)</t>
  </si>
  <si>
    <t>Kaffee / Milch / Tee / Saft / Obst / 2 Doppelbrötchen /</t>
  </si>
  <si>
    <t xml:space="preserve">4 x Butter je 20 gr. / Marmelade / Wurst/Käse / Müsli / </t>
  </si>
  <si>
    <t>Joghurt / Rührei (2 Eier) oder Paar Wiener Würst.</t>
  </si>
  <si>
    <r>
      <t xml:space="preserve">Frühstücksangebot - Gruppe </t>
    </r>
    <r>
      <rPr>
        <b/>
        <sz val="10"/>
        <color rgb="FF0000FF"/>
        <rFont val="Calibri"/>
        <family val="2"/>
        <scheme val="minor"/>
      </rPr>
      <t>identisch!</t>
    </r>
  </si>
  <si>
    <t>Schweinegulasch mit Gemüse, Kartoffeln/Klöße</t>
  </si>
  <si>
    <t xml:space="preserve">Warmanteil nach Wahl Schnitzel, Schweinebraten oder </t>
  </si>
  <si>
    <t>Sauerbraten, Bratkartoffen, Kartoffelspalten, Eiskreation</t>
  </si>
  <si>
    <t>Rustikales Büfett mit 2 x Warmanteil, Rinderroulade und</t>
  </si>
  <si>
    <t>Schweinekeule wie gewachsen, Warmanteil, Fingerfood,</t>
  </si>
  <si>
    <t>ab 30 Pers.</t>
  </si>
  <si>
    <t xml:space="preserve">ab 30 Pers. </t>
  </si>
  <si>
    <t>gr. Schüssel</t>
  </si>
  <si>
    <t>Preise Ausleihe / Extras / Individuell</t>
  </si>
  <si>
    <t>Kaminnutzung im Haupthaus inkl. Holz</t>
  </si>
  <si>
    <t>Pfand</t>
  </si>
  <si>
    <t>Musikanlage - Profi -</t>
  </si>
  <si>
    <t xml:space="preserve">nach Verfügbarkeit! </t>
  </si>
  <si>
    <t>Ausleihe Hüttenkühlschrank inkl. Energie</t>
  </si>
  <si>
    <t>AG</t>
  </si>
  <si>
    <t>Ausleihe Gartenmöbel</t>
  </si>
  <si>
    <t>AD</t>
  </si>
  <si>
    <t>Gastraum bis 60 Personen außerhalb Saison - beheizt</t>
  </si>
  <si>
    <t>auf Anfrage</t>
  </si>
  <si>
    <r>
      <t xml:space="preserve">Benutzung WW-Dusche / WC </t>
    </r>
    <r>
      <rPr>
        <b/>
        <u/>
        <sz val="10"/>
        <color rgb="FF0000FF"/>
        <rFont val="Calibri"/>
        <family val="2"/>
        <scheme val="minor"/>
      </rPr>
      <t>außer Hausgäste</t>
    </r>
    <r>
      <rPr>
        <b/>
        <sz val="10"/>
        <color theme="1"/>
        <rFont val="Calibri"/>
        <family val="2"/>
        <scheme val="minor"/>
      </rPr>
      <t xml:space="preserve"> pro Person</t>
    </r>
  </si>
  <si>
    <t>Einwegbecher / -tassen / -geschirr /-besteck pro Person</t>
  </si>
  <si>
    <t>ausschließlich Festplatz oder Halle !!!</t>
  </si>
  <si>
    <t>AGH</t>
  </si>
  <si>
    <t>AH</t>
  </si>
  <si>
    <t>AHH</t>
  </si>
  <si>
    <t>AZ10</t>
  </si>
  <si>
    <t>FG5</t>
  </si>
  <si>
    <t>AT</t>
  </si>
  <si>
    <t>AE</t>
  </si>
  <si>
    <t>Ausleihe Feuerschale Durchm. 1,50 m inkl. Holz</t>
  </si>
  <si>
    <t>GF Nicos Chawales</t>
  </si>
  <si>
    <t>Pers.</t>
  </si>
  <si>
    <t>Anz</t>
  </si>
  <si>
    <t>Summe</t>
  </si>
  <si>
    <t>Ü</t>
  </si>
  <si>
    <t>Reinigungspauschale / Hütte</t>
  </si>
  <si>
    <t>(Hausgast = Übernachtung!)</t>
  </si>
  <si>
    <t>Ausleihe Großgrill inkl. Grillkohle</t>
  </si>
  <si>
    <t>AGK</t>
  </si>
  <si>
    <t>Ausleihe Grillkamin inkl. Holz / Grillkohle bis 20 Pers.</t>
  </si>
  <si>
    <t>Pers</t>
  </si>
  <si>
    <t>Anz.</t>
  </si>
  <si>
    <t>Tage</t>
  </si>
  <si>
    <t>S 1</t>
  </si>
  <si>
    <t>bzw. Std.</t>
  </si>
  <si>
    <t>BWL</t>
  </si>
  <si>
    <t>6% Beherbergungssteuer seit 01.01.2019: bis 18 Jahre frei / 80% Schwerbehinderte + 1 Begleit-</t>
  </si>
  <si>
    <t>pers. / Selbständige + Freie + Angestellte zur Aus- und Fortbildung FREI</t>
  </si>
  <si>
    <t>FdL-Feriendorf Langebrück GmbH</t>
  </si>
  <si>
    <t>ab 10 - 29 P.</t>
  </si>
  <si>
    <t>Unter 10 Selbstversog.</t>
  </si>
  <si>
    <t>Ihr Wunschbüfett ?</t>
  </si>
  <si>
    <t>ab 20 Pers.</t>
  </si>
  <si>
    <t>Mittagessen warm - Gruppe</t>
  </si>
  <si>
    <t>Aufbau durch Feriendorfpersonal je Garnitur</t>
  </si>
  <si>
    <t>Innenparkplatz nur an Hütte 1/2/4/5</t>
  </si>
  <si>
    <t>ab 20-29 Pers.</t>
  </si>
  <si>
    <t>ab 30. Pers.</t>
  </si>
  <si>
    <t>ab 20 - 29 P.</t>
  </si>
  <si>
    <t xml:space="preserve">ab 30. Pers. </t>
  </si>
  <si>
    <t>Ausleihe Feuerschale Durchm. 0,80 m inkl. Holz</t>
  </si>
  <si>
    <t>AF 150</t>
  </si>
  <si>
    <t>AF 80</t>
  </si>
  <si>
    <t>AGG</t>
  </si>
  <si>
    <t>AGN</t>
  </si>
  <si>
    <t>Ausleihe Normalgrill inkl. Grillkohle</t>
  </si>
  <si>
    <t>AMP</t>
  </si>
  <si>
    <t>TT-Ball - Verkauf</t>
  </si>
  <si>
    <t>ATTV</t>
  </si>
  <si>
    <t>APC1</t>
  </si>
  <si>
    <t>APC2</t>
  </si>
  <si>
    <t>ASBKO</t>
  </si>
  <si>
    <t>ASBKW</t>
  </si>
  <si>
    <r>
      <t>Ausleihe Gläser / Tassen - pro Person</t>
    </r>
    <r>
      <rPr>
        <sz val="10"/>
        <color theme="1"/>
        <rFont val="Calibri"/>
        <family val="2"/>
        <scheme val="minor"/>
      </rPr>
      <t xml:space="preserve"> (wenn ohne SB-Küche)</t>
    </r>
  </si>
  <si>
    <r>
      <t xml:space="preserve">Ausleihe Geschirr / Besteck - pro Person </t>
    </r>
    <r>
      <rPr>
        <sz val="10"/>
        <color theme="1"/>
        <rFont val="Calibri"/>
        <family val="2"/>
        <scheme val="minor"/>
      </rPr>
      <t>(wenn ohne SB-Küche)</t>
    </r>
  </si>
  <si>
    <t>VIP-Hütten 1/2/4/5</t>
  </si>
  <si>
    <t>Doppelbett + max. 2 Aufbettungen</t>
  </si>
  <si>
    <t>ÜF1</t>
  </si>
  <si>
    <t>ÜF1BSt</t>
  </si>
  <si>
    <t>ÜFVIP</t>
  </si>
  <si>
    <t>ÜFZ2</t>
  </si>
  <si>
    <t>ÜFZ1</t>
  </si>
  <si>
    <t>BWK</t>
  </si>
  <si>
    <t>SBE</t>
  </si>
  <si>
    <t>SB5-19</t>
  </si>
  <si>
    <t>SB20-</t>
  </si>
  <si>
    <r>
      <t>Selbstversorger</t>
    </r>
    <r>
      <rPr>
        <sz val="10"/>
        <color theme="1"/>
        <rFont val="Calibri"/>
        <family val="2"/>
        <scheme val="minor"/>
      </rPr>
      <t xml:space="preserve"> (einzel / Gruppe)</t>
    </r>
  </si>
  <si>
    <t>inkl. PartyCarport / SB-Küchennutzung</t>
  </si>
  <si>
    <r>
      <t xml:space="preserve">Nutzung SB-Küche West  </t>
    </r>
    <r>
      <rPr>
        <sz val="10"/>
        <color theme="1"/>
        <rFont val="Calibri"/>
        <family val="2"/>
        <scheme val="minor"/>
      </rPr>
      <t>inkl. Geschirr + Technik</t>
    </r>
  </si>
  <si>
    <r>
      <t xml:space="preserve">Nutzung SB-Küche Ost </t>
    </r>
    <r>
      <rPr>
        <sz val="10"/>
        <color theme="1"/>
        <rFont val="Calibri"/>
        <family val="2"/>
        <scheme val="minor"/>
      </rPr>
      <t>inkl. Geschirr + Technik</t>
    </r>
  </si>
  <si>
    <t>Ausleihe Volleyball / Fußball</t>
  </si>
  <si>
    <t>AVIPL</t>
  </si>
  <si>
    <r>
      <t xml:space="preserve">VIP-Lounge inkl. Feuerschale inkl. Sommerküche </t>
    </r>
    <r>
      <rPr>
        <sz val="10"/>
        <color theme="1"/>
        <rFont val="Calibri"/>
        <family val="2"/>
        <scheme val="minor"/>
      </rPr>
      <t>bis 15 Pers.</t>
    </r>
  </si>
  <si>
    <t>APCP</t>
  </si>
  <si>
    <t>ABBB</t>
  </si>
  <si>
    <r>
      <t xml:space="preserve">PartyCarport Barpersonal / Service </t>
    </r>
    <r>
      <rPr>
        <sz val="10"/>
        <color theme="1"/>
        <rFont val="Calibri"/>
        <family val="2"/>
        <scheme val="minor"/>
      </rPr>
      <t>pro Mitarbeiter</t>
    </r>
  </si>
  <si>
    <t>Biertischgarnitur 1 Ti. + 2 Bänke / Sitzgarnitur mit 6 Stühlen 5 x</t>
  </si>
  <si>
    <t>inkl. Mwst.</t>
  </si>
  <si>
    <t>Meeresfrüchte, frisch Geräuchertes, Dessert</t>
  </si>
  <si>
    <t>je 10 Pers.</t>
  </si>
  <si>
    <r>
      <t>Be</t>
    </r>
    <r>
      <rPr>
        <sz val="10"/>
        <color theme="1"/>
        <rFont val="Calibri"/>
        <family val="2"/>
        <scheme val="minor"/>
      </rPr>
      <t>ach</t>
    </r>
    <r>
      <rPr>
        <b/>
        <sz val="10"/>
        <color theme="1"/>
        <rFont val="Calibri"/>
        <family val="2"/>
        <scheme val="minor"/>
      </rPr>
      <t>Bo</t>
    </r>
    <r>
      <rPr>
        <sz val="10"/>
        <color theme="1"/>
        <rFont val="Calibri"/>
        <family val="2"/>
        <scheme val="minor"/>
      </rPr>
      <t>ot</t>
    </r>
    <r>
      <rPr>
        <b/>
        <sz val="10"/>
        <color theme="1"/>
        <rFont val="Calibri"/>
        <family val="2"/>
        <scheme val="minor"/>
      </rPr>
      <t xml:space="preserve">Bar inkl. Personal </t>
    </r>
    <r>
      <rPr>
        <sz val="10"/>
        <color theme="1"/>
        <rFont val="Calibri"/>
        <family val="2"/>
        <scheme val="minor"/>
      </rPr>
      <t>- ab 30 Pers.</t>
    </r>
  </si>
  <si>
    <t>ASBB</t>
  </si>
  <si>
    <t>Normalpreis … über 18 Jahre</t>
  </si>
  <si>
    <t>Zuschlag … über 18 Jahre</t>
  </si>
  <si>
    <t>Reinigungs … über 18 Jahre</t>
  </si>
  <si>
    <t>Bettwäsche … über 18 Jahre</t>
  </si>
  <si>
    <t>Bratwurst, Rostbrätl, Huhn- oder Pute, Kartoffel- oder Nudel-</t>
  </si>
  <si>
    <t>Tomate, Gurke, Paprika, Zwiebel, Oliven, Feta, Oregano</t>
  </si>
  <si>
    <t>Halle bis 100 Personen außerhalb Saison - bestuhlt + beheizt</t>
  </si>
  <si>
    <t xml:space="preserve">salat, griech. Bauern- od. Salat der Saison, Brotkorb, Dessert </t>
  </si>
  <si>
    <t xml:space="preserve">Früchtetee / hausgemachte Limonade je 25 Pers. - ganztags - </t>
  </si>
  <si>
    <r>
      <t>Selbstversorger Party Speisen / Person</t>
    </r>
    <r>
      <rPr>
        <sz val="10"/>
        <color theme="1"/>
        <rFont val="Calibri"/>
        <family val="2"/>
        <scheme val="minor"/>
      </rPr>
      <t xml:space="preserve"> ("Gabelgeld")</t>
    </r>
  </si>
  <si>
    <r>
      <t xml:space="preserve">Selbstversorger Party Getränke / Person </t>
    </r>
    <r>
      <rPr>
        <sz val="10"/>
        <color theme="1"/>
        <rFont val="Calibri"/>
        <family val="2"/>
        <scheme val="minor"/>
      </rPr>
      <t>("Korkgeld")</t>
    </r>
  </si>
  <si>
    <t>Kaffeepauschale (Filterkaffee/Kakao/Milch/Zucker) n. Bedarf</t>
  </si>
  <si>
    <t>Personal Hobby-DJ pro Stunde</t>
  </si>
  <si>
    <t xml:space="preserve">zzgl. Holz- / Brikettverbrauch ab Beginn 4. Stunde </t>
  </si>
  <si>
    <r>
      <t xml:space="preserve">Festplatz </t>
    </r>
    <r>
      <rPr>
        <sz val="10"/>
        <color theme="1"/>
        <rFont val="Calibri"/>
        <family val="2"/>
        <scheme val="minor"/>
      </rPr>
      <t>(mit Großzelt/Teilmassiv bestuhlt)</t>
    </r>
  </si>
  <si>
    <t>Spanferkel mit Kartoffeln oder Klösen und Sauerkraut</t>
  </si>
  <si>
    <t>40 Pers.</t>
  </si>
  <si>
    <t>griech. Bauernsalat mit Feta + Salat der Saison + Wurst-/Käse-</t>
  </si>
  <si>
    <t>Obstplatte, Brotvariationen</t>
  </si>
  <si>
    <t>Fassbier (Standardpilsner) incl. Gas + Kühler</t>
  </si>
  <si>
    <t>30 l</t>
  </si>
  <si>
    <t>Lamm-Bohnentopf m. Knoblauch gr.Bohnen, Weißbrot, Joghurt</t>
  </si>
  <si>
    <t>Joghurt 3,5% + 10%, Quark 40%, Gurke, Knoblauch, Olivenöl</t>
  </si>
  <si>
    <t>ab 25. Pers.</t>
  </si>
  <si>
    <t>ab 15. Pers.</t>
  </si>
  <si>
    <t>ATFPC</t>
  </si>
  <si>
    <r>
      <t xml:space="preserve">Nutzung Biertheke im Carport/Festplatz </t>
    </r>
    <r>
      <rPr>
        <sz val="10"/>
        <color theme="1"/>
        <rFont val="Calibri"/>
        <family val="2"/>
        <scheme val="minor"/>
      </rPr>
      <t>inkl. Gläser</t>
    </r>
  </si>
  <si>
    <t>AELT</t>
  </si>
  <si>
    <t>Kaution</t>
  </si>
  <si>
    <t>S 2</t>
  </si>
  <si>
    <t>S1+2</t>
  </si>
  <si>
    <t>Sauna + Sauna mind. 4 Pers. / 4 Std. pro Person</t>
  </si>
  <si>
    <t>SV</t>
  </si>
  <si>
    <t>ab 5. Std. zuzügl. 5,00 €/h/Pers.</t>
  </si>
  <si>
    <t>Sexcl</t>
  </si>
  <si>
    <t>Saunen exclusiv 1 bis max. 12 Pers.</t>
  </si>
  <si>
    <r>
      <t xml:space="preserve">Sauna(6) Fass finnisch </t>
    </r>
    <r>
      <rPr>
        <sz val="10"/>
        <color theme="1"/>
        <rFont val="Calibri"/>
        <family val="2"/>
        <scheme val="minor"/>
      </rPr>
      <t>mind. 4 Pers. / 4 Std. pro Person</t>
    </r>
  </si>
  <si>
    <r>
      <t xml:space="preserve">Sauna(4) Infrarotvollspektrum </t>
    </r>
    <r>
      <rPr>
        <sz val="10"/>
        <color theme="1"/>
        <rFont val="Calibri"/>
        <family val="2"/>
        <scheme val="minor"/>
      </rPr>
      <t>mind. 2 Pers. / 4 Std. pro Pers.</t>
    </r>
  </si>
  <si>
    <t>Sauna - Ruheräume / Duschen / Mobiliar / Lagerfeuer inklusiv!</t>
  </si>
  <si>
    <r>
      <rPr>
        <b/>
        <sz val="10"/>
        <color theme="1"/>
        <rFont val="Calibri"/>
        <family val="2"/>
        <scheme val="minor"/>
      </rPr>
      <t>PartyCarport 1</t>
    </r>
    <r>
      <rPr>
        <sz val="10"/>
        <color theme="1"/>
        <rFont val="Calibri"/>
        <family val="2"/>
        <scheme val="minor"/>
      </rPr>
      <t xml:space="preserve"> - bestuhlt 11 x 5 m bis 40 Pers.</t>
    </r>
  </si>
  <si>
    <r>
      <rPr>
        <b/>
        <sz val="10"/>
        <color theme="1"/>
        <rFont val="Calibri"/>
        <family val="2"/>
        <scheme val="minor"/>
      </rPr>
      <t>PartyCarport 2</t>
    </r>
    <r>
      <rPr>
        <sz val="10"/>
        <color theme="1"/>
        <rFont val="Calibri"/>
        <family val="2"/>
        <scheme val="minor"/>
      </rPr>
      <t xml:space="preserve"> - bestuhlt 11 x 5 m bis 40 Pers.</t>
    </r>
  </si>
  <si>
    <r>
      <t>Halle bis 100 Personen</t>
    </r>
    <r>
      <rPr>
        <sz val="10"/>
        <color theme="1"/>
        <rFont val="Calibri"/>
        <family val="2"/>
        <scheme val="minor"/>
      </rPr>
      <t xml:space="preserve"> - bestuhlt (Partygarnitur) mit Vorplatz</t>
    </r>
  </si>
  <si>
    <t>Partyzelt 6 x 10 - 12 m bestuhlt (Erweiterung PartyCarport)</t>
  </si>
  <si>
    <t>Kinder &lt; 13 Jahre und Sozialtarif 65 %</t>
  </si>
  <si>
    <r>
      <t xml:space="preserve">Anmietung Beachsoccer </t>
    </r>
    <r>
      <rPr>
        <b/>
        <sz val="10"/>
        <color rgb="FF0000FF"/>
        <rFont val="Calibri"/>
        <family val="2"/>
        <scheme val="minor"/>
      </rPr>
      <t>(Hausgäste nach Verfügbarkeit gratis)</t>
    </r>
  </si>
  <si>
    <t>Anmietung Beachvolleyfeld pro Stunde</t>
  </si>
  <si>
    <r>
      <t xml:space="preserve">Räume + Material </t>
    </r>
    <r>
      <rPr>
        <sz val="10"/>
        <color theme="1"/>
        <rFont val="Calibri"/>
        <family val="2"/>
        <scheme val="minor"/>
      </rPr>
      <t xml:space="preserve">inkl. GemeinschaftsWC </t>
    </r>
    <r>
      <rPr>
        <b/>
        <sz val="10"/>
        <color rgb="FF00B050"/>
        <rFont val="Calibri"/>
        <family val="2"/>
        <scheme val="minor"/>
      </rPr>
      <t>+++ Party / Geburtstage / Familientreffen / Firmenevents etc. +++</t>
    </r>
  </si>
  <si>
    <t>Alle Preise inkl. 19% Mwst.</t>
  </si>
  <si>
    <t>Alle Preise inkl. 7 bzw. 19% Mwst</t>
  </si>
  <si>
    <t>Getränkekarte - Kommision</t>
  </si>
  <si>
    <t>FdL - Feriendorf Langebrück GmbH</t>
  </si>
  <si>
    <t>Preisliste - gültig ab 01.01.2022 (Preisänderung und Irrtum vorbehalten)</t>
  </si>
  <si>
    <t>Alkoholfreie Getränke</t>
  </si>
  <si>
    <t>Mineralwasser naturell / medium / spritzig</t>
  </si>
  <si>
    <t>Flasche 0,7 l</t>
  </si>
  <si>
    <t>Eistee mit Zitrone</t>
  </si>
  <si>
    <t>Karaffe 1 l</t>
  </si>
  <si>
    <t>Apfelschorle</t>
  </si>
  <si>
    <t>Bionade / Mate</t>
  </si>
  <si>
    <t>Flasche 0,33 l</t>
  </si>
  <si>
    <t>Vita Cola pur / Zitrone</t>
  </si>
  <si>
    <t>Flasche 1 l</t>
  </si>
  <si>
    <t>Vita Brazil / Caribic</t>
  </si>
  <si>
    <t>Säfte (Orange / Apfel / Kirsch / Erdbeer / Aronia etc.)</t>
  </si>
  <si>
    <t>Sprite / Coca Cola / Fanta</t>
  </si>
  <si>
    <t>Kaffee wie bestellt</t>
  </si>
  <si>
    <t>je Tasse</t>
  </si>
  <si>
    <t>Bier und Biermix</t>
  </si>
  <si>
    <t>Pils (Radeberger, Freiberger, Köstritzer, Lübzer, Feldschlöß ...)</t>
  </si>
  <si>
    <t>Flasche 0,5 l</t>
  </si>
  <si>
    <t>Feldschlößchen Radler naturtrüb</t>
  </si>
  <si>
    <t>Feldschlößchen Radler naturtrüb alkoholfrei</t>
  </si>
  <si>
    <t>UR-Krostitzer Dunkel / Schwarzer Steiger …</t>
  </si>
  <si>
    <t>Schöfferhofer Weizen</t>
  </si>
  <si>
    <t>Alkoholfreies Bier Jever Fun / Warsteiner …</t>
  </si>
  <si>
    <t>Spitzenweine aus Rheinland-Pfalz für kleines Geld!</t>
  </si>
  <si>
    <r>
      <t>Weissweine</t>
    </r>
    <r>
      <rPr>
        <sz val="8"/>
        <rFont val="Arial"/>
        <family val="2"/>
      </rPr>
      <t xml:space="preserve"> (enthalten Sulfite)</t>
    </r>
  </si>
  <si>
    <r>
      <t>Gelber Muskateller</t>
    </r>
    <r>
      <rPr>
        <sz val="8"/>
        <color theme="1"/>
        <rFont val="Calibri"/>
        <family val="2"/>
        <scheme val="minor"/>
      </rPr>
      <t xml:space="preserve"> - trocken - Herxheimer Kirchenstück</t>
    </r>
  </si>
  <si>
    <t>Flasche 0,75 l</t>
  </si>
  <si>
    <r>
      <t xml:space="preserve">Riesling Spätlese </t>
    </r>
    <r>
      <rPr>
        <sz val="8"/>
        <color theme="1"/>
        <rFont val="Calibri"/>
        <family val="2"/>
        <scheme val="minor"/>
      </rPr>
      <t>- trocken - Herxheimer Himmelreich</t>
    </r>
  </si>
  <si>
    <r>
      <t xml:space="preserve">Riesling Kabinett </t>
    </r>
    <r>
      <rPr>
        <sz val="8"/>
        <color theme="1"/>
        <rFont val="Calibri"/>
        <family val="2"/>
        <scheme val="minor"/>
      </rPr>
      <t>- halbtrocken / feinherb - Herxheimer Honigsack</t>
    </r>
  </si>
  <si>
    <r>
      <t>Riesling Auslese</t>
    </r>
    <r>
      <rPr>
        <sz val="8"/>
        <color theme="1"/>
        <rFont val="Calibri"/>
        <family val="2"/>
        <scheme val="minor"/>
      </rPr>
      <t xml:space="preserve"> - Herxheimer Himmelreich</t>
    </r>
  </si>
  <si>
    <r>
      <t>Weißburgunder Spätlese</t>
    </r>
    <r>
      <rPr>
        <sz val="8"/>
        <color theme="1"/>
        <rFont val="Calibri"/>
        <family val="2"/>
        <scheme val="minor"/>
      </rPr>
      <t xml:space="preserve"> - trocken - Dackenheimer Liebesbrunnen</t>
    </r>
  </si>
  <si>
    <r>
      <t>Chardonnay Spätlese</t>
    </r>
    <r>
      <rPr>
        <sz val="8"/>
        <color theme="1"/>
        <rFont val="Calibri"/>
        <family val="2"/>
        <scheme val="minor"/>
      </rPr>
      <t xml:space="preserve"> - feinherb - Dackenheimer Mandelröth</t>
    </r>
  </si>
  <si>
    <r>
      <t xml:space="preserve">Müller-Thurgau </t>
    </r>
    <r>
      <rPr>
        <sz val="8"/>
        <color theme="1"/>
        <rFont val="Calibri"/>
        <family val="2"/>
        <scheme val="minor"/>
      </rPr>
      <t>- halbtrocken Herxheim</t>
    </r>
  </si>
  <si>
    <r>
      <t xml:space="preserve">Silvaner </t>
    </r>
    <r>
      <rPr>
        <sz val="8"/>
        <color theme="1"/>
        <rFont val="Calibri"/>
        <family val="2"/>
        <scheme val="minor"/>
      </rPr>
      <t>- halbtrocken - Herxheim</t>
    </r>
  </si>
  <si>
    <r>
      <t xml:space="preserve">Silvaner </t>
    </r>
    <r>
      <rPr>
        <sz val="8"/>
        <color theme="1"/>
        <rFont val="Calibri"/>
        <family val="2"/>
        <scheme val="minor"/>
      </rPr>
      <t>- lieblich - Herxheim</t>
    </r>
  </si>
  <si>
    <r>
      <t xml:space="preserve">Gewürztraminer Spätlese </t>
    </r>
    <r>
      <rPr>
        <sz val="8"/>
        <color theme="1"/>
        <rFont val="Calibri"/>
        <family val="2"/>
        <scheme val="minor"/>
      </rPr>
      <t>- lieblich/fruchtig</t>
    </r>
  </si>
  <si>
    <r>
      <t xml:space="preserve">Rotweine / Rosé </t>
    </r>
    <r>
      <rPr>
        <sz val="8"/>
        <rFont val="Arial"/>
        <family val="2"/>
      </rPr>
      <t>(enthalten Sulfite)</t>
    </r>
  </si>
  <si>
    <r>
      <t xml:space="preserve">Dornfelder </t>
    </r>
    <r>
      <rPr>
        <sz val="8"/>
        <color theme="1"/>
        <rFont val="Calibri"/>
        <family val="2"/>
        <scheme val="minor"/>
      </rPr>
      <t xml:space="preserve">- lieblich - Herxheimer Kobnert </t>
    </r>
    <r>
      <rPr>
        <sz val="8"/>
        <color rgb="FF0000FF"/>
        <rFont val="Calibri"/>
        <family val="2"/>
        <scheme val="minor"/>
      </rPr>
      <t>der Verkaufshit!</t>
    </r>
  </si>
  <si>
    <r>
      <t>Spätburgunder</t>
    </r>
    <r>
      <rPr>
        <sz val="8"/>
        <color theme="1"/>
        <rFont val="Calibri"/>
        <family val="2"/>
        <scheme val="minor"/>
      </rPr>
      <t xml:space="preserve"> - feinherb - Herxheimer Kobnert</t>
    </r>
  </si>
  <si>
    <r>
      <t xml:space="preserve">Spätburgunder rosé </t>
    </r>
    <r>
      <rPr>
        <sz val="8"/>
        <color theme="1"/>
        <rFont val="Calibri"/>
        <family val="2"/>
        <scheme val="minor"/>
      </rPr>
      <t>- trocken - Herxheimer Kobnert</t>
    </r>
  </si>
  <si>
    <r>
      <t>Merlot</t>
    </r>
    <r>
      <rPr>
        <sz val="8"/>
        <color theme="1"/>
        <rFont val="Calibri"/>
        <family val="2"/>
        <scheme val="minor"/>
      </rPr>
      <t xml:space="preserve"> - trocken - Herxheim</t>
    </r>
  </si>
  <si>
    <r>
      <t xml:space="preserve">Portugieser </t>
    </r>
    <r>
      <rPr>
        <sz val="8"/>
        <color theme="1"/>
        <rFont val="Calibri"/>
        <family val="2"/>
        <scheme val="minor"/>
      </rPr>
      <t>- feinherb - Herxheimer Kobnert</t>
    </r>
  </si>
  <si>
    <t>Sekt</t>
  </si>
  <si>
    <t>Federweiser Rot / Weiß</t>
  </si>
  <si>
    <t>Rotkäppchen Rot / Weiß / Rosé</t>
  </si>
  <si>
    <t>Spirituosen</t>
  </si>
  <si>
    <r>
      <t xml:space="preserve">Kümmerling / Jägermeister / Beerenliköre </t>
    </r>
    <r>
      <rPr>
        <b/>
        <sz val="10"/>
        <color theme="1"/>
        <rFont val="Calibri"/>
        <family val="2"/>
        <scheme val="minor"/>
      </rPr>
      <t>nach Angebot</t>
    </r>
  </si>
  <si>
    <t>Flasche 2 cl</t>
  </si>
  <si>
    <t>Freiberger Pils vom Fass zum Selberzapfen</t>
  </si>
  <si>
    <t>Fass 30l (75x0,4l)</t>
  </si>
  <si>
    <t xml:space="preserve">Party-Eigenversorgung mit Getränken nur nach Vereinbarung und Zahlung einer Pauschale (Korkgeld) von 3,00 Euro p. P.  möglich. </t>
  </si>
  <si>
    <t xml:space="preserve">Gläser/Tassen sind im Kommissionspreis - ohne Buchung der SB-Küche - nicht enthalten, hierfür erheben wir wenn gewünscht eine </t>
  </si>
  <si>
    <r>
      <t xml:space="preserve">Pauschale von 1,25 € p. P.  </t>
    </r>
    <r>
      <rPr>
        <b/>
        <sz val="8"/>
        <color theme="1"/>
        <rFont val="Arial"/>
        <family val="2"/>
      </rPr>
      <t>Alle Preise sind BRUTTO-Preise (inkl. MwSt).</t>
    </r>
  </si>
  <si>
    <t>Bungee Run 2er-10m-Laufstrecke (100 € + 50 €/h)</t>
  </si>
  <si>
    <t>ABR</t>
  </si>
  <si>
    <t>Grundb.</t>
  </si>
  <si>
    <r>
      <t xml:space="preserve">Strom KW/h + Zähler </t>
    </r>
    <r>
      <rPr>
        <b/>
        <sz val="10"/>
        <color rgb="FFFF0000"/>
        <rFont val="Calibri"/>
        <family val="2"/>
        <scheme val="minor"/>
      </rPr>
      <t>- Pauschal -</t>
    </r>
  </si>
  <si>
    <r>
      <t xml:space="preserve">Bettwäsche </t>
    </r>
    <r>
      <rPr>
        <b/>
        <sz val="10"/>
        <color theme="1"/>
        <rFont val="Calibri"/>
        <family val="2"/>
        <scheme val="minor"/>
      </rPr>
      <t>Laken</t>
    </r>
    <r>
      <rPr>
        <sz val="10"/>
        <color theme="1"/>
        <rFont val="Calibri"/>
        <family val="2"/>
        <scheme val="minor"/>
      </rPr>
      <t xml:space="preserve"> - generell -</t>
    </r>
  </si>
  <si>
    <t>Gedeck 2 - Normal -</t>
  </si>
  <si>
    <t>Preisliste BRUTTO - gültig ab 01.08.2022 (Preisänderung und Irrtum vorbehalten)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</si>
</sst>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  <numFmt numFmtId="166" formatCode="#,##0.00\ _€"/>
    <numFmt numFmtId="167" formatCode="_([$€]* #,##0.00_);_([$€]* \(#,##0.00\);_([$€]* \-??_);_(@_)"/>
    <numFmt numFmtId="168" formatCode="#,##0.00\ [$€-C0A]"/>
    <numFmt numFmtId="169" formatCode="#,##0.00\ [$€-407];[Red]\-#,##0.00\ [$€-407]"/>
    <numFmt numFmtId="170" formatCode="[$€]#,##0.00\ ;[$€]\(#,##0.00\);[$€]\-#\ ;@\ "/>
  </numFmts>
  <fonts count="30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u/>
      <sz val="10"/>
      <color theme="1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0"/>
      <color rgb="FF0000FF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u/>
      <sz val="10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rgb="FFCC9900"/>
      <name val="Calibri"/>
      <family val="2"/>
      <scheme val="minor"/>
    </font>
    <font>
      <b/>
      <sz val="8"/>
      <color rgb="FFCC9900"/>
      <name val="Calibri"/>
      <family val="2"/>
      <scheme val="minor"/>
    </font>
    <font>
      <sz val="8"/>
      <name val="Arial"/>
      <family val="2"/>
    </font>
    <font>
      <sz val="8"/>
      <color rgb="FF0000FF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7" fontId="4" fillId="0" borderId="0" applyFill="0" applyBorder="0" applyAlignment="0" applyProtection="0"/>
    <xf numFmtId="0" fontId="5" fillId="0" borderId="0" applyNumberFormat="0" applyFill="0" applyBorder="0" applyAlignment="0" applyProtection="0"/>
  </cellStyleXfs>
  <cellXfs count="279">
    <xf numFmtId="0" fontId="0" fillId="0" borderId="0" xfId="0"/>
    <xf numFmtId="165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5" fontId="1" fillId="0" borderId="0" xfId="0" applyNumberFormat="1" applyFont="1" applyAlignment="1">
      <alignment horizontal="center"/>
    </xf>
    <xf numFmtId="0" fontId="0" fillId="0" borderId="1" xfId="0" applyBorder="1"/>
    <xf numFmtId="165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0" fillId="0" borderId="11" xfId="0" applyBorder="1"/>
    <xf numFmtId="0" fontId="0" fillId="0" borderId="12" xfId="0" applyBorder="1"/>
    <xf numFmtId="0" fontId="1" fillId="0" borderId="14" xfId="0" applyFont="1" applyBorder="1"/>
    <xf numFmtId="0" fontId="7" fillId="0" borderId="13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165" fontId="0" fillId="0" borderId="3" xfId="0" applyNumberFormat="1" applyBorder="1" applyAlignment="1">
      <alignment horizontal="center"/>
    </xf>
    <xf numFmtId="9" fontId="0" fillId="0" borderId="3" xfId="0" applyNumberForma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/>
    </xf>
    <xf numFmtId="165" fontId="1" fillId="0" borderId="16" xfId="0" applyNumberFormat="1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9" fontId="0" fillId="0" borderId="6" xfId="0" applyNumberFormat="1" applyBorder="1" applyAlignment="1">
      <alignment horizontal="center"/>
    </xf>
    <xf numFmtId="165" fontId="1" fillId="0" borderId="6" xfId="0" applyNumberFormat="1" applyFont="1" applyBorder="1" applyAlignment="1">
      <alignment horizontal="center"/>
    </xf>
    <xf numFmtId="165" fontId="1" fillId="0" borderId="7" xfId="0" applyNumberFormat="1" applyFont="1" applyBorder="1" applyAlignment="1">
      <alignment horizontal="center"/>
    </xf>
    <xf numFmtId="0" fontId="1" fillId="0" borderId="3" xfId="0" applyFont="1" applyBorder="1"/>
    <xf numFmtId="165" fontId="0" fillId="0" borderId="4" xfId="0" applyNumberFormat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9" fontId="0" fillId="0" borderId="9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/>
    <xf numFmtId="0" fontId="0" fillId="0" borderId="17" xfId="0" applyBorder="1"/>
    <xf numFmtId="0" fontId="0" fillId="0" borderId="18" xfId="0" applyBorder="1"/>
    <xf numFmtId="165" fontId="1" fillId="0" borderId="4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0" xfId="2" applyBorder="1"/>
    <xf numFmtId="49" fontId="0" fillId="0" borderId="2" xfId="0" applyNumberFormat="1" applyBorder="1"/>
    <xf numFmtId="49" fontId="0" fillId="0" borderId="15" xfId="0" applyNumberFormat="1" applyBorder="1"/>
    <xf numFmtId="49" fontId="0" fillId="0" borderId="5" xfId="0" applyNumberFormat="1" applyBorder="1"/>
    <xf numFmtId="49" fontId="0" fillId="0" borderId="8" xfId="0" applyNumberFormat="1" applyBorder="1"/>
    <xf numFmtId="49" fontId="0" fillId="0" borderId="24" xfId="0" applyNumberFormat="1" applyBorder="1"/>
    <xf numFmtId="0" fontId="0" fillId="0" borderId="29" xfId="0" applyBorder="1" applyAlignment="1">
      <alignment horizontal="left"/>
    </xf>
    <xf numFmtId="0" fontId="11" fillId="0" borderId="3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165" fontId="12" fillId="0" borderId="3" xfId="0" applyNumberFormat="1" applyFont="1" applyBorder="1" applyAlignment="1">
      <alignment horizontal="center"/>
    </xf>
    <xf numFmtId="9" fontId="12" fillId="0" borderId="3" xfId="0" applyNumberFormat="1" applyFont="1" applyBorder="1" applyAlignment="1">
      <alignment horizontal="center"/>
    </xf>
    <xf numFmtId="165" fontId="12" fillId="0" borderId="1" xfId="0" applyNumberFormat="1" applyFont="1" applyBorder="1" applyAlignment="1">
      <alignment horizontal="center"/>
    </xf>
    <xf numFmtId="9" fontId="12" fillId="0" borderId="1" xfId="0" applyNumberFormat="1" applyFont="1" applyBorder="1" applyAlignment="1">
      <alignment horizontal="center"/>
    </xf>
    <xf numFmtId="165" fontId="12" fillId="0" borderId="6" xfId="0" applyNumberFormat="1" applyFont="1" applyBorder="1" applyAlignment="1">
      <alignment horizontal="center"/>
    </xf>
    <xf numFmtId="9" fontId="12" fillId="0" borderId="6" xfId="0" applyNumberFormat="1" applyFont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165" fontId="12" fillId="2" borderId="3" xfId="0" applyNumberFormat="1" applyFont="1" applyFill="1" applyBorder="1" applyAlignment="1">
      <alignment horizontal="center"/>
    </xf>
    <xf numFmtId="165" fontId="12" fillId="2" borderId="1" xfId="0" applyNumberFormat="1" applyFont="1" applyFill="1" applyBorder="1" applyAlignment="1">
      <alignment horizontal="center"/>
    </xf>
    <xf numFmtId="165" fontId="12" fillId="2" borderId="6" xfId="0" applyNumberFormat="1" applyFont="1" applyFill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5" fontId="11" fillId="0" borderId="1" xfId="0" applyNumberFormat="1" applyFont="1" applyBorder="1" applyAlignment="1">
      <alignment horizontal="center"/>
    </xf>
    <xf numFmtId="165" fontId="11" fillId="0" borderId="6" xfId="0" applyNumberFormat="1" applyFont="1" applyBorder="1" applyAlignment="1">
      <alignment horizontal="center"/>
    </xf>
    <xf numFmtId="165" fontId="12" fillId="0" borderId="4" xfId="0" applyNumberFormat="1" applyFont="1" applyBorder="1" applyAlignment="1">
      <alignment horizontal="center"/>
    </xf>
    <xf numFmtId="165" fontId="11" fillId="0" borderId="16" xfId="0" applyNumberFormat="1" applyFont="1" applyBorder="1" applyAlignment="1">
      <alignment horizontal="center"/>
    </xf>
    <xf numFmtId="166" fontId="12" fillId="0" borderId="6" xfId="0" applyNumberFormat="1" applyFont="1" applyBorder="1" applyAlignment="1">
      <alignment horizontal="center"/>
    </xf>
    <xf numFmtId="165" fontId="11" fillId="0" borderId="7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12" fillId="0" borderId="0" xfId="0" applyNumberFormat="1" applyFont="1" applyBorder="1" applyAlignment="1">
      <alignment horizontal="center"/>
    </xf>
    <xf numFmtId="165" fontId="11" fillId="0" borderId="0" xfId="0" applyNumberFormat="1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1" fontId="12" fillId="0" borderId="0" xfId="0" applyNumberFormat="1" applyFont="1" applyBorder="1" applyAlignment="1">
      <alignment horizontal="center"/>
    </xf>
    <xf numFmtId="1" fontId="11" fillId="0" borderId="0" xfId="0" applyNumberFormat="1" applyFont="1" applyBorder="1" applyAlignment="1">
      <alignment horizontal="center"/>
    </xf>
    <xf numFmtId="0" fontId="0" fillId="0" borderId="30" xfId="0" applyBorder="1"/>
    <xf numFmtId="0" fontId="0" fillId="0" borderId="10" xfId="0" applyBorder="1"/>
    <xf numFmtId="165" fontId="12" fillId="2" borderId="10" xfId="0" applyNumberFormat="1" applyFont="1" applyFill="1" applyBorder="1" applyAlignment="1">
      <alignment horizontal="center"/>
    </xf>
    <xf numFmtId="9" fontId="0" fillId="0" borderId="10" xfId="0" applyNumberFormat="1" applyBorder="1" applyAlignment="1">
      <alignment horizontal="center"/>
    </xf>
    <xf numFmtId="165" fontId="12" fillId="0" borderId="10" xfId="0" applyNumberFormat="1" applyFont="1" applyBorder="1" applyAlignment="1">
      <alignment horizontal="center"/>
    </xf>
    <xf numFmtId="165" fontId="1" fillId="0" borderId="10" xfId="0" applyNumberFormat="1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9" fontId="13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center"/>
    </xf>
    <xf numFmtId="165" fontId="14" fillId="0" borderId="0" xfId="0" applyNumberFormat="1" applyFont="1" applyAlignment="1">
      <alignment horizontal="center"/>
    </xf>
    <xf numFmtId="1" fontId="13" fillId="0" borderId="3" xfId="0" applyNumberFormat="1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1" fontId="13" fillId="0" borderId="6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13" fillId="0" borderId="0" xfId="0" applyNumberFormat="1" applyFont="1" applyBorder="1" applyAlignment="1">
      <alignment horizontal="center"/>
    </xf>
    <xf numFmtId="165" fontId="13" fillId="0" borderId="0" xfId="0" applyNumberFormat="1" applyFont="1" applyBorder="1" applyAlignment="1">
      <alignment horizontal="center"/>
    </xf>
    <xf numFmtId="0" fontId="0" fillId="0" borderId="8" xfId="0" applyBorder="1"/>
    <xf numFmtId="165" fontId="1" fillId="0" borderId="33" xfId="0" applyNumberFormat="1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1" fillId="0" borderId="34" xfId="0" applyFont="1" applyBorder="1" applyAlignment="1">
      <alignment horizontal="center"/>
    </xf>
    <xf numFmtId="1" fontId="13" fillId="0" borderId="28" xfId="0" applyNumberFormat="1" applyFont="1" applyBorder="1" applyAlignment="1">
      <alignment horizontal="center"/>
    </xf>
    <xf numFmtId="1" fontId="14" fillId="0" borderId="28" xfId="0" applyNumberFormat="1" applyFont="1" applyBorder="1" applyAlignment="1">
      <alignment horizontal="center"/>
    </xf>
    <xf numFmtId="49" fontId="0" fillId="0" borderId="30" xfId="0" applyNumberFormat="1" applyBorder="1"/>
    <xf numFmtId="165" fontId="1" fillId="0" borderId="31" xfId="0" applyNumberFormat="1" applyFont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9" fontId="13" fillId="0" borderId="1" xfId="0" applyNumberFormat="1" applyFont="1" applyBorder="1" applyAlignment="1">
      <alignment horizontal="center"/>
    </xf>
    <xf numFmtId="9" fontId="13" fillId="0" borderId="6" xfId="0" applyNumberFormat="1" applyFont="1" applyBorder="1" applyAlignment="1">
      <alignment horizontal="center"/>
    </xf>
    <xf numFmtId="0" fontId="0" fillId="0" borderId="9" xfId="0" applyBorder="1"/>
    <xf numFmtId="165" fontId="12" fillId="2" borderId="9" xfId="0" applyNumberFormat="1" applyFont="1" applyFill="1" applyBorder="1" applyAlignment="1">
      <alignment horizontal="center"/>
    </xf>
    <xf numFmtId="9" fontId="13" fillId="0" borderId="9" xfId="0" applyNumberFormat="1" applyFont="1" applyBorder="1" applyAlignment="1">
      <alignment horizontal="center"/>
    </xf>
    <xf numFmtId="165" fontId="12" fillId="0" borderId="9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2" fillId="0" borderId="2" xfId="0" applyFont="1" applyBorder="1"/>
    <xf numFmtId="165" fontId="6" fillId="0" borderId="1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5" fontId="1" fillId="0" borderId="27" xfId="0" applyNumberFormat="1" applyFont="1" applyBorder="1" applyAlignment="1"/>
    <xf numFmtId="1" fontId="13" fillId="0" borderId="9" xfId="0" applyNumberFormat="1" applyFont="1" applyBorder="1" applyAlignment="1">
      <alignment horizontal="center"/>
    </xf>
    <xf numFmtId="165" fontId="1" fillId="0" borderId="38" xfId="0" applyNumberFormat="1" applyFont="1" applyBorder="1" applyAlignment="1">
      <alignment horizontal="center"/>
    </xf>
    <xf numFmtId="165" fontId="1" fillId="0" borderId="21" xfId="0" applyNumberFormat="1" applyFont="1" applyBorder="1" applyAlignment="1">
      <alignment horizontal="center"/>
    </xf>
    <xf numFmtId="165" fontId="1" fillId="0" borderId="39" xfId="0" applyNumberFormat="1" applyFont="1" applyBorder="1" applyAlignment="1">
      <alignment horizontal="center"/>
    </xf>
    <xf numFmtId="165" fontId="1" fillId="0" borderId="26" xfId="0" applyNumberFormat="1" applyFont="1" applyBorder="1" applyAlignment="1">
      <alignment horizontal="center"/>
    </xf>
    <xf numFmtId="165" fontId="6" fillId="0" borderId="40" xfId="0" applyNumberFormat="1" applyFont="1" applyBorder="1" applyAlignment="1"/>
    <xf numFmtId="165" fontId="1" fillId="0" borderId="37" xfId="0" applyNumberFormat="1" applyFont="1" applyBorder="1" applyAlignment="1">
      <alignment horizontal="center"/>
    </xf>
    <xf numFmtId="165" fontId="1" fillId="0" borderId="20" xfId="0" applyNumberFormat="1" applyFont="1" applyBorder="1" applyAlignment="1">
      <alignment horizontal="center"/>
    </xf>
    <xf numFmtId="165" fontId="1" fillId="0" borderId="40" xfId="0" applyNumberFormat="1" applyFont="1" applyBorder="1" applyAlignment="1"/>
    <xf numFmtId="1" fontId="0" fillId="0" borderId="2" xfId="0" applyNumberFormat="1" applyBorder="1" applyAlignment="1">
      <alignment horizontal="center"/>
    </xf>
    <xf numFmtId="1" fontId="13" fillId="0" borderId="30" xfId="0" applyNumberFormat="1" applyFont="1" applyBorder="1" applyAlignment="1">
      <alignment horizontal="center"/>
    </xf>
    <xf numFmtId="1" fontId="0" fillId="0" borderId="30" xfId="0" applyNumberFormat="1" applyBorder="1" applyAlignment="1">
      <alignment horizontal="center"/>
    </xf>
    <xf numFmtId="1" fontId="0" fillId="0" borderId="4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164" fontId="13" fillId="0" borderId="6" xfId="0" applyNumberFormat="1" applyFont="1" applyBorder="1" applyAlignment="1">
      <alignment horizontal="center"/>
    </xf>
    <xf numFmtId="164" fontId="13" fillId="0" borderId="3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164" fontId="0" fillId="0" borderId="31" xfId="0" applyNumberFormat="1" applyFont="1" applyBorder="1" applyAlignment="1">
      <alignment horizontal="center"/>
    </xf>
    <xf numFmtId="164" fontId="0" fillId="0" borderId="39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3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6" fillId="0" borderId="31" xfId="0" applyNumberFormat="1" applyFont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0" fillId="0" borderId="16" xfId="0" applyNumberFormat="1" applyFont="1" applyBorder="1" applyAlignment="1">
      <alignment horizontal="center"/>
    </xf>
    <xf numFmtId="164" fontId="0" fillId="0" borderId="36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13" fillId="0" borderId="16" xfId="0" applyNumberFormat="1" applyFont="1" applyBorder="1" applyAlignment="1">
      <alignment horizontal="center"/>
    </xf>
    <xf numFmtId="164" fontId="0" fillId="0" borderId="0" xfId="0" applyNumberFormat="1"/>
    <xf numFmtId="164" fontId="0" fillId="0" borderId="0" xfId="0" applyNumberFormat="1" applyFont="1"/>
    <xf numFmtId="164" fontId="13" fillId="0" borderId="0" xfId="0" applyNumberFormat="1" applyFont="1"/>
    <xf numFmtId="164" fontId="6" fillId="0" borderId="0" xfId="0" applyNumberFormat="1" applyFont="1" applyAlignment="1">
      <alignment horizontal="center"/>
    </xf>
    <xf numFmtId="164" fontId="0" fillId="0" borderId="32" xfId="0" applyNumberFormat="1" applyBorder="1"/>
    <xf numFmtId="165" fontId="1" fillId="0" borderId="42" xfId="0" applyNumberFormat="1" applyFont="1" applyBorder="1" applyAlignment="1"/>
    <xf numFmtId="0" fontId="1" fillId="0" borderId="11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44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0" fillId="0" borderId="45" xfId="0" applyBorder="1"/>
    <xf numFmtId="44" fontId="1" fillId="0" borderId="0" xfId="0" applyNumberFormat="1" applyFont="1" applyAlignment="1">
      <alignment horizontal="center"/>
    </xf>
    <xf numFmtId="44" fontId="14" fillId="0" borderId="28" xfId="0" applyNumberFormat="1" applyFont="1" applyBorder="1" applyAlignment="1">
      <alignment horizontal="center"/>
    </xf>
    <xf numFmtId="44" fontId="1" fillId="0" borderId="0" xfId="0" applyNumberFormat="1" applyFont="1"/>
    <xf numFmtId="1" fontId="13" fillId="0" borderId="2" xfId="0" applyNumberFormat="1" applyFont="1" applyBorder="1" applyAlignment="1">
      <alignment horizontal="center"/>
    </xf>
    <xf numFmtId="165" fontId="1" fillId="0" borderId="25" xfId="0" applyNumberFormat="1" applyFont="1" applyBorder="1" applyAlignment="1"/>
    <xf numFmtId="0" fontId="0" fillId="0" borderId="0" xfId="0" applyAlignment="1">
      <alignment horizontal="center"/>
    </xf>
    <xf numFmtId="165" fontId="1" fillId="0" borderId="21" xfId="0" applyNumberFormat="1" applyFont="1" applyBorder="1" applyAlignment="1">
      <alignment horizontal="center"/>
    </xf>
    <xf numFmtId="164" fontId="13" fillId="0" borderId="10" xfId="0" applyNumberFormat="1" applyFont="1" applyBorder="1" applyAlignment="1">
      <alignment horizontal="center"/>
    </xf>
    <xf numFmtId="165" fontId="1" fillId="0" borderId="38" xfId="0" applyNumberFormat="1" applyFont="1" applyBorder="1" applyAlignment="1">
      <alignment horizontal="center"/>
    </xf>
    <xf numFmtId="165" fontId="1" fillId="0" borderId="38" xfId="0" applyNumberFormat="1" applyFont="1" applyBorder="1" applyAlignment="1">
      <alignment horizontal="center"/>
    </xf>
    <xf numFmtId="9" fontId="12" fillId="0" borderId="9" xfId="0" applyNumberFormat="1" applyFont="1" applyBorder="1" applyAlignment="1">
      <alignment horizontal="center"/>
    </xf>
    <xf numFmtId="165" fontId="11" fillId="0" borderId="9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165" fontId="17" fillId="0" borderId="7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29" xfId="0" applyBorder="1"/>
    <xf numFmtId="0" fontId="20" fillId="0" borderId="0" xfId="0" applyFont="1"/>
    <xf numFmtId="0" fontId="21" fillId="0" borderId="0" xfId="0" applyFont="1" applyAlignment="1">
      <alignment horizontal="center"/>
    </xf>
    <xf numFmtId="168" fontId="0" fillId="0" borderId="0" xfId="1" applyNumberFormat="1" applyFont="1" applyFill="1" applyBorder="1" applyAlignment="1" applyProtection="1"/>
    <xf numFmtId="0" fontId="0" fillId="0" borderId="47" xfId="0" applyBorder="1"/>
    <xf numFmtId="0" fontId="19" fillId="0" borderId="47" xfId="0" applyFont="1" applyBorder="1" applyAlignment="1">
      <alignment horizontal="center"/>
    </xf>
    <xf numFmtId="0" fontId="0" fillId="0" borderId="47" xfId="0" applyBorder="1" applyAlignment="1">
      <alignment horizontal="center"/>
    </xf>
    <xf numFmtId="169" fontId="0" fillId="0" borderId="47" xfId="1" applyNumberFormat="1" applyFont="1" applyBorder="1"/>
    <xf numFmtId="170" fontId="0" fillId="0" borderId="0" xfId="1" applyNumberFormat="1" applyFont="1" applyFill="1" applyBorder="1" applyAlignment="1" applyProtection="1"/>
    <xf numFmtId="168" fontId="0" fillId="0" borderId="47" xfId="1" applyNumberFormat="1" applyFont="1" applyFill="1" applyBorder="1" applyAlignment="1" applyProtection="1"/>
    <xf numFmtId="0" fontId="22" fillId="0" borderId="0" xfId="0" applyFont="1"/>
    <xf numFmtId="0" fontId="23" fillId="0" borderId="0" xfId="0" applyFont="1" applyAlignment="1">
      <alignment horizontal="center"/>
    </xf>
    <xf numFmtId="0" fontId="12" fillId="0" borderId="0" xfId="0" applyFont="1"/>
    <xf numFmtId="0" fontId="2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8" fontId="12" fillId="0" borderId="0" xfId="1" applyNumberFormat="1" applyFont="1" applyFill="1" applyBorder="1" applyAlignment="1" applyProtection="1"/>
    <xf numFmtId="165" fontId="29" fillId="0" borderId="21" xfId="0" applyNumberFormat="1" applyFont="1" applyBorder="1" applyAlignment="1">
      <alignment horizontal="center"/>
    </xf>
    <xf numFmtId="0" fontId="29" fillId="0" borderId="7" xfId="0" applyFont="1" applyBorder="1" applyAlignment="1">
      <alignment horizontal="center"/>
    </xf>
    <xf numFmtId="0" fontId="0" fillId="0" borderId="29" xfId="0" applyBorder="1" applyAlignment="1">
      <alignment horizontal="left"/>
    </xf>
    <xf numFmtId="0" fontId="21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16" fillId="0" borderId="3" xfId="0" applyFont="1" applyBorder="1" applyAlignment="1">
      <alignment horizontal="left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9" fillId="0" borderId="1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6" xfId="0" applyFont="1" applyBorder="1" applyAlignment="1">
      <alignment horizontal="left"/>
    </xf>
    <xf numFmtId="0" fontId="0" fillId="0" borderId="21" xfId="0" applyFont="1" applyBorder="1" applyAlignment="1">
      <alignment horizontal="left"/>
    </xf>
    <xf numFmtId="0" fontId="0" fillId="0" borderId="22" xfId="0" applyFont="1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49" fontId="1" fillId="0" borderId="37" xfId="0" applyNumberFormat="1" applyFont="1" applyBorder="1" applyAlignment="1">
      <alignment horizontal="left"/>
    </xf>
    <xf numFmtId="49" fontId="1" fillId="0" borderId="35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49" fontId="1" fillId="0" borderId="36" xfId="0" applyNumberFormat="1" applyFont="1" applyBorder="1" applyAlignment="1">
      <alignment horizontal="left"/>
    </xf>
    <xf numFmtId="49" fontId="1" fillId="0" borderId="21" xfId="0" applyNumberFormat="1" applyFont="1" applyBorder="1" applyAlignment="1">
      <alignment horizontal="left"/>
    </xf>
    <xf numFmtId="49" fontId="1" fillId="0" borderId="22" xfId="0" applyNumberFormat="1" applyFont="1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49" fontId="0" fillId="0" borderId="20" xfId="0" applyNumberFormat="1" applyBorder="1" applyAlignment="1">
      <alignment horizontal="left"/>
    </xf>
    <xf numFmtId="49" fontId="0" fillId="0" borderId="19" xfId="0" applyNumberFormat="1" applyBorder="1" applyAlignment="1">
      <alignment horizontal="left"/>
    </xf>
    <xf numFmtId="49" fontId="1" fillId="0" borderId="3" xfId="0" applyNumberFormat="1" applyFont="1" applyBorder="1" applyAlignment="1">
      <alignment horizontal="left"/>
    </xf>
    <xf numFmtId="49" fontId="1" fillId="0" borderId="6" xfId="0" applyNumberFormat="1" applyFont="1" applyBorder="1" applyAlignment="1">
      <alignment horizontal="left"/>
    </xf>
    <xf numFmtId="49" fontId="1" fillId="0" borderId="10" xfId="0" applyNumberFormat="1" applyFont="1" applyBorder="1" applyAlignment="1">
      <alignment horizontal="left"/>
    </xf>
    <xf numFmtId="49" fontId="9" fillId="0" borderId="26" xfId="0" applyNumberFormat="1" applyFont="1" applyBorder="1" applyAlignment="1">
      <alignment horizontal="left"/>
    </xf>
    <xf numFmtId="49" fontId="9" fillId="0" borderId="46" xfId="0" applyNumberFormat="1" applyFont="1" applyBorder="1" applyAlignment="1">
      <alignment horizontal="left"/>
    </xf>
    <xf numFmtId="49" fontId="9" fillId="0" borderId="27" xfId="0" applyNumberFormat="1" applyFont="1" applyBorder="1" applyAlignment="1">
      <alignment horizontal="left"/>
    </xf>
    <xf numFmtId="165" fontId="1" fillId="0" borderId="21" xfId="0" applyNumberFormat="1" applyFont="1" applyBorder="1" applyAlignment="1">
      <alignment horizontal="center"/>
    </xf>
    <xf numFmtId="165" fontId="1" fillId="0" borderId="40" xfId="0" applyNumberFormat="1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49" fontId="0" fillId="0" borderId="6" xfId="0" applyNumberFormat="1" applyFont="1" applyBorder="1" applyAlignment="1">
      <alignment horizontal="left"/>
    </xf>
    <xf numFmtId="49" fontId="7" fillId="0" borderId="21" xfId="0" applyNumberFormat="1" applyFont="1" applyBorder="1" applyAlignment="1">
      <alignment horizontal="left"/>
    </xf>
    <xf numFmtId="49" fontId="7" fillId="0" borderId="22" xfId="0" applyNumberFormat="1" applyFont="1" applyBorder="1" applyAlignment="1">
      <alignment horizontal="left"/>
    </xf>
    <xf numFmtId="49" fontId="7" fillId="0" borderId="6" xfId="0" applyNumberFormat="1" applyFont="1" applyBorder="1" applyAlignment="1">
      <alignment horizontal="left"/>
    </xf>
    <xf numFmtId="49" fontId="0" fillId="0" borderId="22" xfId="0" applyNumberFormat="1" applyFont="1" applyBorder="1" applyAlignment="1">
      <alignment horizontal="left"/>
    </xf>
    <xf numFmtId="49" fontId="1" fillId="0" borderId="9" xfId="0" applyNumberFormat="1" applyFont="1" applyBorder="1" applyAlignment="1">
      <alignment horizontal="left"/>
    </xf>
    <xf numFmtId="49" fontId="0" fillId="0" borderId="21" xfId="0" applyNumberFormat="1" applyFont="1" applyBorder="1" applyAlignment="1">
      <alignment horizontal="left"/>
    </xf>
    <xf numFmtId="49" fontId="1" fillId="0" borderId="20" xfId="0" applyNumberFormat="1" applyFont="1" applyBorder="1" applyAlignment="1">
      <alignment horizontal="left"/>
    </xf>
    <xf numFmtId="49" fontId="1" fillId="0" borderId="19" xfId="0" applyNumberFormat="1" applyFont="1" applyBorder="1" applyAlignment="1">
      <alignment horizontal="left"/>
    </xf>
  </cellXfs>
  <cellStyles count="3">
    <cellStyle name="Euro" xfId="1" xr:uid="{00000000-0005-0000-0000-000000000000}"/>
    <cellStyle name="Link" xfId="2" builtinId="8"/>
    <cellStyle name="Standard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298450</xdr:colOff>
      <xdr:row>21</xdr:row>
      <xdr:rowOff>69850</xdr:rowOff>
    </xdr:from>
    <xdr:to>
      <xdr:col>3</xdr:col>
      <xdr:colOff>1137020</xdr:colOff>
      <xdr:row>24</xdr:row>
      <xdr:rowOff>14129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0408840-9CAC-42C2-9F0F-8B518EE8B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7025" y="4060825"/>
          <a:ext cx="838570" cy="544354"/>
        </a:xfrm>
        <a:prstGeom prst="rect">
          <a:avLst/>
        </a:prstGeom>
      </xdr:spPr>
    </xdr:pic>
    <xdr:clientData/>
  </xdr:twoCellAnchor>
  <xdr:twoCellAnchor editAs="oneCell">
    <xdr:from>
      <xdr:col>3</xdr:col>
      <xdr:colOff>922020</xdr:colOff>
      <xdr:row>0</xdr:row>
      <xdr:rowOff>30480</xdr:rowOff>
    </xdr:from>
    <xdr:to>
      <xdr:col>4</xdr:col>
      <xdr:colOff>948690</xdr:colOff>
      <xdr:row>3</xdr:row>
      <xdr:rowOff>163830</xdr:rowOff>
    </xdr:to>
    <xdr:pic>
      <xdr:nvPicPr>
        <xdr:cNvPr id="3" name="Grafik 5" descr="1250x542 logo.jpg">
          <a:extLst>
            <a:ext uri="{FF2B5EF4-FFF2-40B4-BE49-F238E27FC236}">
              <a16:creationId xmlns:a16="http://schemas.microsoft.com/office/drawing/2014/main" id="{E6E8EFD1-02C5-4F56-9A78-77C41DCD1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0595" y="30480"/>
          <a:ext cx="145542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358140</xdr:colOff>
      <xdr:row>0</xdr:row>
      <xdr:rowOff>25400</xdr:rowOff>
    </xdr:from>
    <xdr:to>
      <xdr:col>12</xdr:col>
      <xdr:colOff>651510</xdr:colOff>
      <xdr:row>3</xdr:row>
      <xdr:rowOff>158750</xdr:rowOff>
    </xdr:to>
    <xdr:pic>
      <xdr:nvPicPr>
        <xdr:cNvPr id="2" name="Grafik 5" descr="1250x542 log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4880" y="25400"/>
          <a:ext cx="1497330" cy="681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177800</xdr:colOff>
      <xdr:row>0</xdr:row>
      <xdr:rowOff>88684</xdr:rowOff>
    </xdr:from>
    <xdr:to>
      <xdr:col>7</xdr:col>
      <xdr:colOff>654050</xdr:colOff>
      <xdr:row>4</xdr:row>
      <xdr:rowOff>6350</xdr:rowOff>
    </xdr:to>
    <xdr:pic>
      <xdr:nvPicPr>
        <xdr:cNvPr id="2" name="Grafik 5" descr="1250x542 logo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3300" y="88684"/>
          <a:ext cx="1377950" cy="609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31750</xdr:colOff>
      <xdr:row>0</xdr:row>
      <xdr:rowOff>19050</xdr:rowOff>
    </xdr:from>
    <xdr:to>
      <xdr:col>7</xdr:col>
      <xdr:colOff>610870</xdr:colOff>
      <xdr:row>3</xdr:row>
      <xdr:rowOff>152400</xdr:rowOff>
    </xdr:to>
    <xdr:pic>
      <xdr:nvPicPr>
        <xdr:cNvPr id="2" name="Grafik 5" descr="1250x542 logo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2650" y="19050"/>
          <a:ext cx="149225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C7955-5D6D-4CD1-8F94-D8910A7298AB}">
  <dimension ref="A1:E50"/>
  <sheetViews>
    <sheetView view="pageBreakPreview" topLeftCell="A25" zoomScaleNormal="100" zoomScaleSheetLayoutView="100" workbookViewId="0">
      <pane xSplit="10935" topLeftCell="G1"/>
      <selection activeCell="B20" sqref="B20"/>
      <selection pane="topRight" activeCell="G10" sqref="G10"/>
    </sheetView>
  </sheetViews>
  <sheetFormatPr baseColWidth="10" defaultRowHeight="12.75" x14ac:dyDescent="0.2"/>
  <cols>
    <col min="1" max="1" width="47.7109375" customWidth="1"/>
    <col min="2" max="2" width="5.140625" customWidth="1"/>
    <col min="3" max="3" width="4.7109375" style="206" customWidth="1"/>
    <col min="4" max="4" width="21.42578125" style="204" customWidth="1"/>
    <col min="5" max="5" width="14.28515625" customWidth="1"/>
    <col min="6" max="6" width="4.28515625" customWidth="1"/>
  </cols>
  <sheetData>
    <row r="1" spans="1:5" ht="15.75" x14ac:dyDescent="0.25">
      <c r="A1" s="202" t="s">
        <v>252</v>
      </c>
      <c r="B1" s="203"/>
      <c r="C1" s="205"/>
      <c r="D1" s="202"/>
    </row>
    <row r="2" spans="1:5" x14ac:dyDescent="0.2">
      <c r="A2" s="203" t="s">
        <v>253</v>
      </c>
      <c r="B2" s="203"/>
      <c r="C2" s="205"/>
      <c r="D2" s="203"/>
    </row>
    <row r="3" spans="1:5" x14ac:dyDescent="0.2">
      <c r="A3" s="204" t="s">
        <v>92</v>
      </c>
      <c r="B3" s="204"/>
    </row>
    <row r="4" spans="1:5" ht="13.5" thickBot="1" x14ac:dyDescent="0.25">
      <c r="A4" s="225" t="s">
        <v>254</v>
      </c>
      <c r="B4" s="225"/>
      <c r="C4" s="225"/>
      <c r="D4" s="225"/>
      <c r="E4" s="207"/>
    </row>
    <row r="5" spans="1:5" ht="17.45" customHeight="1" x14ac:dyDescent="0.2">
      <c r="A5" s="208" t="s">
        <v>255</v>
      </c>
      <c r="B5" s="208"/>
      <c r="C5" s="209"/>
    </row>
    <row r="6" spans="1:5" ht="15" customHeight="1" x14ac:dyDescent="0.2">
      <c r="A6" t="s">
        <v>256</v>
      </c>
      <c r="D6" s="204" t="s">
        <v>257</v>
      </c>
      <c r="E6" s="210">
        <v>1.5</v>
      </c>
    </row>
    <row r="7" spans="1:5" ht="15" customHeight="1" x14ac:dyDescent="0.2">
      <c r="A7" t="s">
        <v>258</v>
      </c>
      <c r="D7" s="204" t="s">
        <v>259</v>
      </c>
      <c r="E7" s="210">
        <v>2.1</v>
      </c>
    </row>
    <row r="8" spans="1:5" ht="15" customHeight="1" x14ac:dyDescent="0.2">
      <c r="A8" t="s">
        <v>260</v>
      </c>
      <c r="D8" s="204" t="s">
        <v>257</v>
      </c>
      <c r="E8" s="210">
        <v>1.75</v>
      </c>
    </row>
    <row r="9" spans="1:5" ht="15" customHeight="1" x14ac:dyDescent="0.2">
      <c r="A9" t="s">
        <v>261</v>
      </c>
      <c r="D9" s="204" t="s">
        <v>262</v>
      </c>
      <c r="E9" s="210">
        <v>1.75</v>
      </c>
    </row>
    <row r="10" spans="1:5" ht="15" customHeight="1" x14ac:dyDescent="0.2">
      <c r="A10" t="s">
        <v>263</v>
      </c>
      <c r="D10" s="204" t="s">
        <v>264</v>
      </c>
      <c r="E10" s="210">
        <v>1.75</v>
      </c>
    </row>
    <row r="11" spans="1:5" ht="15" customHeight="1" x14ac:dyDescent="0.2">
      <c r="A11" t="s">
        <v>265</v>
      </c>
      <c r="D11" s="204" t="s">
        <v>264</v>
      </c>
      <c r="E11" s="210">
        <v>1.75</v>
      </c>
    </row>
    <row r="12" spans="1:5" ht="15" customHeight="1" x14ac:dyDescent="0.2">
      <c r="A12" t="s">
        <v>266</v>
      </c>
      <c r="D12" s="204" t="s">
        <v>264</v>
      </c>
      <c r="E12" s="210">
        <v>3.5</v>
      </c>
    </row>
    <row r="13" spans="1:5" ht="15" customHeight="1" x14ac:dyDescent="0.2">
      <c r="A13" t="s">
        <v>267</v>
      </c>
      <c r="D13" s="204" t="s">
        <v>264</v>
      </c>
      <c r="E13" s="210">
        <v>1.95</v>
      </c>
    </row>
    <row r="14" spans="1:5" ht="15" customHeight="1" x14ac:dyDescent="0.2">
      <c r="A14" s="211" t="s">
        <v>268</v>
      </c>
      <c r="B14" s="211"/>
      <c r="C14" s="212"/>
      <c r="D14" s="213" t="s">
        <v>269</v>
      </c>
      <c r="E14" s="214">
        <v>1</v>
      </c>
    </row>
    <row r="15" spans="1:5" ht="17.45" customHeight="1" x14ac:dyDescent="0.2">
      <c r="A15" s="208" t="s">
        <v>270</v>
      </c>
      <c r="B15" s="208"/>
      <c r="C15" s="209"/>
      <c r="E15" s="215"/>
    </row>
    <row r="16" spans="1:5" ht="15" customHeight="1" x14ac:dyDescent="0.2">
      <c r="A16" t="s">
        <v>271</v>
      </c>
      <c r="D16" s="204" t="s">
        <v>272</v>
      </c>
      <c r="E16" s="210">
        <v>1.75</v>
      </c>
    </row>
    <row r="17" spans="1:5" ht="15" customHeight="1" x14ac:dyDescent="0.2">
      <c r="A17" t="s">
        <v>273</v>
      </c>
      <c r="D17" s="204" t="s">
        <v>272</v>
      </c>
      <c r="E17" s="210">
        <v>1.8</v>
      </c>
    </row>
    <row r="18" spans="1:5" ht="15" customHeight="1" x14ac:dyDescent="0.2">
      <c r="A18" t="s">
        <v>274</v>
      </c>
      <c r="D18" s="204" t="s">
        <v>272</v>
      </c>
      <c r="E18" s="210">
        <v>1.95</v>
      </c>
    </row>
    <row r="19" spans="1:5" ht="15" customHeight="1" x14ac:dyDescent="0.2">
      <c r="A19" t="s">
        <v>275</v>
      </c>
      <c r="D19" s="204" t="s">
        <v>272</v>
      </c>
      <c r="E19" s="210">
        <v>2.1</v>
      </c>
    </row>
    <row r="20" spans="1:5" ht="15" customHeight="1" x14ac:dyDescent="0.2">
      <c r="A20" t="s">
        <v>276</v>
      </c>
      <c r="D20" s="204" t="s">
        <v>272</v>
      </c>
      <c r="E20" s="210">
        <v>2.1</v>
      </c>
    </row>
    <row r="21" spans="1:5" ht="15" customHeight="1" x14ac:dyDescent="0.2">
      <c r="A21" s="211" t="s">
        <v>277</v>
      </c>
      <c r="B21" s="211"/>
      <c r="C21" s="212"/>
      <c r="D21" s="213" t="s">
        <v>272</v>
      </c>
      <c r="E21" s="216">
        <v>2.1</v>
      </c>
    </row>
    <row r="22" spans="1:5" ht="15" customHeight="1" x14ac:dyDescent="0.2">
      <c r="B22" s="217"/>
      <c r="C22" s="218"/>
      <c r="E22" s="210"/>
    </row>
    <row r="23" spans="1:5" ht="15" customHeight="1" x14ac:dyDescent="0.2">
      <c r="A23" s="217" t="s">
        <v>278</v>
      </c>
      <c r="E23" s="210"/>
    </row>
    <row r="24" spans="1:5" ht="17.45" customHeight="1" x14ac:dyDescent="0.2">
      <c r="A24" s="208" t="s">
        <v>279</v>
      </c>
      <c r="B24" s="208"/>
      <c r="C24" s="209"/>
      <c r="E24" s="210"/>
    </row>
    <row r="25" spans="1:5" ht="15" customHeight="1" x14ac:dyDescent="0.2">
      <c r="A25" t="s">
        <v>280</v>
      </c>
      <c r="B25">
        <v>2020</v>
      </c>
      <c r="C25" s="206">
        <v>716</v>
      </c>
      <c r="D25" s="204" t="s">
        <v>281</v>
      </c>
      <c r="E25" s="210">
        <v>12.9</v>
      </c>
    </row>
    <row r="26" spans="1:5" ht="15" customHeight="1" x14ac:dyDescent="0.2">
      <c r="A26" t="s">
        <v>282</v>
      </c>
      <c r="B26">
        <v>2017</v>
      </c>
      <c r="C26" s="206">
        <v>744</v>
      </c>
      <c r="D26" s="204" t="s">
        <v>281</v>
      </c>
      <c r="E26" s="210">
        <v>11.9</v>
      </c>
    </row>
    <row r="27" spans="1:5" ht="15" customHeight="1" x14ac:dyDescent="0.2">
      <c r="A27" t="s">
        <v>283</v>
      </c>
      <c r="B27">
        <v>2019</v>
      </c>
      <c r="C27" s="206">
        <v>118</v>
      </c>
      <c r="D27" s="204" t="s">
        <v>281</v>
      </c>
      <c r="E27" s="210">
        <v>10.4</v>
      </c>
    </row>
    <row r="28" spans="1:5" ht="15" customHeight="1" x14ac:dyDescent="0.2">
      <c r="A28" t="s">
        <v>284</v>
      </c>
      <c r="B28">
        <v>2017</v>
      </c>
      <c r="C28" s="206">
        <v>777</v>
      </c>
      <c r="D28" s="204" t="s">
        <v>281</v>
      </c>
      <c r="E28" s="210">
        <v>16.3</v>
      </c>
    </row>
    <row r="29" spans="1:5" ht="15" customHeight="1" x14ac:dyDescent="0.2">
      <c r="A29" t="s">
        <v>285</v>
      </c>
      <c r="B29">
        <v>2017</v>
      </c>
      <c r="C29" s="206">
        <v>738</v>
      </c>
      <c r="D29" s="204" t="s">
        <v>281</v>
      </c>
      <c r="E29" s="210">
        <v>11.9</v>
      </c>
    </row>
    <row r="30" spans="1:5" ht="15" customHeight="1" x14ac:dyDescent="0.2">
      <c r="A30" t="s">
        <v>286</v>
      </c>
      <c r="B30">
        <v>2019</v>
      </c>
      <c r="C30" s="206">
        <v>748</v>
      </c>
      <c r="D30" s="204" t="s">
        <v>281</v>
      </c>
      <c r="E30" s="210">
        <v>13.8</v>
      </c>
    </row>
    <row r="31" spans="1:5" ht="15" customHeight="1" x14ac:dyDescent="0.2">
      <c r="A31" t="s">
        <v>287</v>
      </c>
      <c r="B31">
        <v>2019</v>
      </c>
      <c r="C31" s="206">
        <v>113</v>
      </c>
      <c r="D31" s="204" t="s">
        <v>281</v>
      </c>
      <c r="E31" s="210">
        <v>9.9</v>
      </c>
    </row>
    <row r="32" spans="1:5" ht="15" customHeight="1" x14ac:dyDescent="0.2">
      <c r="A32" t="s">
        <v>288</v>
      </c>
      <c r="B32">
        <v>2019</v>
      </c>
      <c r="C32" s="206">
        <v>114</v>
      </c>
      <c r="D32" s="204" t="s">
        <v>281</v>
      </c>
      <c r="E32" s="210">
        <v>9.9</v>
      </c>
    </row>
    <row r="33" spans="1:5" ht="15" customHeight="1" x14ac:dyDescent="0.2">
      <c r="A33" t="s">
        <v>289</v>
      </c>
      <c r="B33">
        <v>2019</v>
      </c>
      <c r="C33" s="206">
        <v>115</v>
      </c>
      <c r="D33" s="204" t="s">
        <v>281</v>
      </c>
      <c r="E33" s="210">
        <v>9.9</v>
      </c>
    </row>
    <row r="34" spans="1:5" ht="15" customHeight="1" x14ac:dyDescent="0.2">
      <c r="A34" t="s">
        <v>290</v>
      </c>
      <c r="B34">
        <v>2019</v>
      </c>
      <c r="C34" s="206">
        <v>740</v>
      </c>
      <c r="D34" s="204" t="s">
        <v>281</v>
      </c>
      <c r="E34" s="210">
        <v>12.8</v>
      </c>
    </row>
    <row r="35" spans="1:5" ht="17.45" customHeight="1" x14ac:dyDescent="0.2">
      <c r="A35" s="208" t="s">
        <v>291</v>
      </c>
      <c r="B35" s="208"/>
      <c r="C35" s="209"/>
      <c r="E35" s="210"/>
    </row>
    <row r="36" spans="1:5" ht="15" customHeight="1" x14ac:dyDescent="0.2">
      <c r="A36" t="s">
        <v>292</v>
      </c>
      <c r="B36">
        <v>2018</v>
      </c>
      <c r="C36" s="206">
        <v>749</v>
      </c>
      <c r="D36" s="204" t="s">
        <v>281</v>
      </c>
      <c r="E36" s="210">
        <v>10.4</v>
      </c>
    </row>
    <row r="37" spans="1:5" ht="15" customHeight="1" x14ac:dyDescent="0.2">
      <c r="A37" t="s">
        <v>293</v>
      </c>
      <c r="B37">
        <v>2019</v>
      </c>
      <c r="C37" s="206">
        <v>709</v>
      </c>
      <c r="D37" s="204" t="s">
        <v>281</v>
      </c>
      <c r="E37" s="210">
        <v>11.4</v>
      </c>
    </row>
    <row r="38" spans="1:5" ht="15" customHeight="1" x14ac:dyDescent="0.2">
      <c r="A38" t="s">
        <v>294</v>
      </c>
      <c r="B38">
        <v>2020</v>
      </c>
      <c r="C38" s="206">
        <v>726</v>
      </c>
      <c r="D38" s="204" t="s">
        <v>281</v>
      </c>
      <c r="E38" s="210">
        <v>11.4</v>
      </c>
    </row>
    <row r="39" spans="1:5" ht="15" customHeight="1" x14ac:dyDescent="0.2">
      <c r="A39" t="s">
        <v>295</v>
      </c>
      <c r="B39">
        <v>2018</v>
      </c>
      <c r="C39" s="206">
        <v>783</v>
      </c>
      <c r="D39" s="204" t="s">
        <v>281</v>
      </c>
      <c r="E39" s="210">
        <v>14.4</v>
      </c>
    </row>
    <row r="40" spans="1:5" ht="14.45" customHeight="1" x14ac:dyDescent="0.2">
      <c r="A40" s="211" t="s">
        <v>296</v>
      </c>
      <c r="B40" s="211">
        <v>2018</v>
      </c>
      <c r="C40" s="212">
        <v>707</v>
      </c>
      <c r="D40" s="213" t="s">
        <v>281</v>
      </c>
      <c r="E40" s="216">
        <v>10.9</v>
      </c>
    </row>
    <row r="41" spans="1:5" ht="17.45" customHeight="1" x14ac:dyDescent="0.2">
      <c r="A41" s="208" t="s">
        <v>297</v>
      </c>
      <c r="B41" s="208"/>
      <c r="C41" s="209"/>
      <c r="E41" s="210"/>
    </row>
    <row r="42" spans="1:5" ht="15" customHeight="1" x14ac:dyDescent="0.2">
      <c r="A42" t="s">
        <v>298</v>
      </c>
      <c r="D42" s="204" t="s">
        <v>281</v>
      </c>
      <c r="E42" s="210">
        <v>9.9</v>
      </c>
    </row>
    <row r="43" spans="1:5" ht="15" customHeight="1" x14ac:dyDescent="0.2">
      <c r="A43" s="211" t="s">
        <v>299</v>
      </c>
      <c r="B43" s="211"/>
      <c r="C43" s="212"/>
      <c r="D43" s="213" t="s">
        <v>281</v>
      </c>
      <c r="E43" s="216">
        <v>10.9</v>
      </c>
    </row>
    <row r="44" spans="1:5" ht="19.899999999999999" customHeight="1" x14ac:dyDescent="0.2">
      <c r="A44" s="208" t="s">
        <v>300</v>
      </c>
      <c r="B44" s="208"/>
      <c r="C44" s="209"/>
    </row>
    <row r="45" spans="1:5" ht="15" customHeight="1" x14ac:dyDescent="0.2">
      <c r="A45" t="s">
        <v>301</v>
      </c>
      <c r="D45" s="204" t="s">
        <v>302</v>
      </c>
      <c r="E45" s="210">
        <v>2</v>
      </c>
    </row>
    <row r="46" spans="1:5" ht="15" customHeight="1" x14ac:dyDescent="0.2">
      <c r="A46" s="219" t="s">
        <v>303</v>
      </c>
      <c r="B46" s="219"/>
      <c r="C46" s="220"/>
      <c r="D46" s="221" t="s">
        <v>304</v>
      </c>
      <c r="E46" s="222">
        <v>119.95</v>
      </c>
    </row>
    <row r="47" spans="1:5" ht="15" customHeight="1" x14ac:dyDescent="0.2">
      <c r="A47" s="219"/>
      <c r="B47" s="219"/>
      <c r="C47" s="220"/>
      <c r="D47" s="221"/>
      <c r="E47" s="222"/>
    </row>
    <row r="48" spans="1:5" ht="15" customHeight="1" x14ac:dyDescent="0.2">
      <c r="A48" s="226" t="s">
        <v>305</v>
      </c>
      <c r="B48" s="226"/>
      <c r="C48" s="226"/>
      <c r="D48" s="226"/>
      <c r="E48" s="226"/>
    </row>
    <row r="49" spans="1:5" ht="15" customHeight="1" x14ac:dyDescent="0.2">
      <c r="A49" s="227" t="s">
        <v>306</v>
      </c>
      <c r="B49" s="227"/>
      <c r="C49" s="227"/>
      <c r="D49" s="227"/>
      <c r="E49" s="227"/>
    </row>
    <row r="50" spans="1:5" ht="15" customHeight="1" x14ac:dyDescent="0.2">
      <c r="A50" s="228" t="s">
        <v>307</v>
      </c>
      <c r="B50" s="228"/>
      <c r="C50" s="228"/>
      <c r="D50" s="228"/>
      <c r="E50" s="228"/>
    </row>
  </sheetData>
  <mergeCells count="4">
    <mergeCell ref="A4:D4"/>
    <mergeCell ref="A48:E48"/>
    <mergeCell ref="A49:E49"/>
    <mergeCell ref="A50:E50"/>
  </mergeCells>
  <pageMargins left="0.78740157480314965" right="0" top="0.3543307086614173" bottom="0.3543307086614173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49"/>
  <sheetViews>
    <sheetView view="pageBreakPreview" topLeftCell="A13" zoomScaleNormal="100" zoomScaleSheetLayoutView="100" workbookViewId="0">
      <selection activeCell="A5" sqref="A5"/>
    </sheetView>
  </sheetViews>
  <sheetFormatPr baseColWidth="10" defaultRowHeight="12.75" x14ac:dyDescent="0.2"/>
  <cols>
    <col min="1" max="1" width="6.42578125" customWidth="1"/>
    <col min="2" max="2" width="35.28515625" customWidth="1"/>
    <col min="3" max="3" width="1" style="78" customWidth="1"/>
    <col min="4" max="4" width="4.7109375" style="78" customWidth="1"/>
    <col min="5" max="5" width="1" style="78" customWidth="1"/>
    <col min="6" max="6" width="7.5703125" style="78" customWidth="1"/>
    <col min="7" max="7" width="4.7109375" style="78" customWidth="1"/>
    <col min="8" max="8" width="0.5703125" style="78" customWidth="1"/>
    <col min="9" max="9" width="7.5703125" style="78" customWidth="1"/>
    <col min="10" max="10" width="8.85546875" style="78" customWidth="1"/>
    <col min="11" max="11" width="5.42578125" style="78" customWidth="1"/>
    <col min="12" max="12" width="4.42578125" style="78" customWidth="1"/>
    <col min="13" max="13" width="12.140625" customWidth="1"/>
    <col min="14" max="14" width="24.140625" style="78" customWidth="1"/>
    <col min="15" max="15" width="8.85546875" style="78" customWidth="1"/>
  </cols>
  <sheetData>
    <row r="2" spans="1:15" ht="15.75" x14ac:dyDescent="0.25">
      <c r="A2" s="229" t="s">
        <v>91</v>
      </c>
      <c r="B2" s="229"/>
    </row>
    <row r="3" spans="1:15" x14ac:dyDescent="0.2">
      <c r="A3" s="230" t="s">
        <v>149</v>
      </c>
      <c r="B3" s="230"/>
    </row>
    <row r="4" spans="1:15" x14ac:dyDescent="0.2">
      <c r="A4" s="231" t="s">
        <v>92</v>
      </c>
      <c r="B4" s="231"/>
    </row>
    <row r="5" spans="1:15" x14ac:dyDescent="0.2">
      <c r="A5" s="44" t="s">
        <v>314</v>
      </c>
      <c r="B5" s="44"/>
      <c r="C5" s="44"/>
      <c r="D5" s="44"/>
      <c r="E5" s="44"/>
      <c r="F5" s="139"/>
    </row>
    <row r="6" spans="1:15" ht="13.5" thickBot="1" x14ac:dyDescent="0.25">
      <c r="M6" t="s">
        <v>198</v>
      </c>
    </row>
    <row r="7" spans="1:15" ht="13.5" thickBot="1" x14ac:dyDescent="0.25">
      <c r="A7" s="16"/>
      <c r="B7" s="19" t="s">
        <v>17</v>
      </c>
      <c r="C7" s="64" t="s">
        <v>84</v>
      </c>
      <c r="D7" s="21" t="s">
        <v>85</v>
      </c>
      <c r="E7" s="56" t="s">
        <v>86</v>
      </c>
      <c r="F7" s="21" t="s">
        <v>3</v>
      </c>
      <c r="G7" s="21" t="s">
        <v>83</v>
      </c>
      <c r="H7" s="56" t="s">
        <v>86</v>
      </c>
      <c r="I7" s="21" t="s">
        <v>4</v>
      </c>
      <c r="J7" s="200" t="s">
        <v>231</v>
      </c>
      <c r="K7" s="182" t="s">
        <v>132</v>
      </c>
      <c r="L7" s="183" t="s">
        <v>133</v>
      </c>
      <c r="M7" s="184" t="s">
        <v>134</v>
      </c>
      <c r="N7" s="80"/>
      <c r="O7" s="80"/>
    </row>
    <row r="8" spans="1:15" ht="14.25" thickTop="1" thickBot="1" x14ac:dyDescent="0.25">
      <c r="A8" s="17"/>
      <c r="B8" s="18" t="s">
        <v>1</v>
      </c>
      <c r="C8" s="65"/>
      <c r="D8" s="23"/>
      <c r="E8" s="69"/>
      <c r="F8" s="23" t="s">
        <v>9</v>
      </c>
      <c r="G8" s="23"/>
      <c r="H8" s="69"/>
      <c r="I8" s="23" t="s">
        <v>9</v>
      </c>
      <c r="J8" s="24" t="s">
        <v>10</v>
      </c>
      <c r="K8" s="185"/>
      <c r="L8" s="186" t="s">
        <v>135</v>
      </c>
      <c r="M8" s="187"/>
      <c r="N8" s="80"/>
      <c r="O8" s="80"/>
    </row>
    <row r="9" spans="1:15" x14ac:dyDescent="0.2">
      <c r="A9" s="25" t="s">
        <v>178</v>
      </c>
      <c r="B9" s="26" t="s">
        <v>0</v>
      </c>
      <c r="C9" s="66" t="e">
        <f>SUM(#REF!-#REF!)</f>
        <v>#REF!</v>
      </c>
      <c r="D9" s="28">
        <v>7.0000000000000007E-2</v>
      </c>
      <c r="E9" s="58">
        <f>SUM(F9*D9)</f>
        <v>1.1900000000000002</v>
      </c>
      <c r="F9" s="29">
        <v>17</v>
      </c>
      <c r="G9" s="28"/>
      <c r="H9" s="58">
        <f>SUM(F9*G9)</f>
        <v>0</v>
      </c>
      <c r="I9" s="29"/>
      <c r="J9" s="6"/>
      <c r="K9" s="43"/>
      <c r="L9" s="85"/>
      <c r="M9" s="176">
        <f>SUM(F9*K9*L9)</f>
        <v>0</v>
      </c>
      <c r="N9" s="43"/>
      <c r="O9" s="43"/>
    </row>
    <row r="10" spans="1:15" x14ac:dyDescent="0.2">
      <c r="A10" s="90" t="s">
        <v>179</v>
      </c>
      <c r="B10" s="91" t="s">
        <v>203</v>
      </c>
      <c r="C10" s="92"/>
      <c r="D10" s="93">
        <v>7.0000000000000007E-2</v>
      </c>
      <c r="E10" s="94"/>
      <c r="F10" s="95"/>
      <c r="G10" s="93">
        <v>0.06</v>
      </c>
      <c r="H10" s="94"/>
      <c r="I10" s="95">
        <v>18.02</v>
      </c>
      <c r="J10" s="96"/>
      <c r="K10" s="43">
        <v>70</v>
      </c>
      <c r="L10" s="85">
        <v>2</v>
      </c>
      <c r="M10" s="176">
        <f>SUM(I10*K10*L10)</f>
        <v>2522.7999999999997</v>
      </c>
      <c r="N10" s="43"/>
      <c r="O10" s="43"/>
    </row>
    <row r="11" spans="1:15" x14ac:dyDescent="0.2">
      <c r="A11" s="90" t="s">
        <v>180</v>
      </c>
      <c r="B11" s="91" t="s">
        <v>176</v>
      </c>
      <c r="C11" s="92"/>
      <c r="D11" s="93">
        <v>7.0000000000000007E-2</v>
      </c>
      <c r="E11" s="94"/>
      <c r="F11" s="95">
        <v>60</v>
      </c>
      <c r="G11" s="93"/>
      <c r="H11" s="94"/>
      <c r="I11" s="95"/>
      <c r="J11" s="96"/>
      <c r="K11" s="43"/>
      <c r="L11" s="85"/>
      <c r="M11" s="176">
        <f>SUM(F11*K11*L11)</f>
        <v>0</v>
      </c>
      <c r="N11" s="43"/>
      <c r="O11" s="43"/>
    </row>
    <row r="12" spans="1:15" x14ac:dyDescent="0.2">
      <c r="A12" s="90"/>
      <c r="B12" s="91" t="s">
        <v>177</v>
      </c>
      <c r="C12" s="92"/>
      <c r="D12" s="93">
        <v>7.0000000000000007E-2</v>
      </c>
      <c r="E12" s="94"/>
      <c r="F12" s="95"/>
      <c r="G12" s="93">
        <v>0.06</v>
      </c>
      <c r="H12" s="94"/>
      <c r="I12" s="95">
        <v>63.6</v>
      </c>
      <c r="J12" s="96"/>
      <c r="K12" s="43"/>
      <c r="L12" s="85"/>
      <c r="M12" s="176">
        <f>SUM(I12*K12*L12)</f>
        <v>0</v>
      </c>
      <c r="N12" s="43"/>
      <c r="O12" s="43"/>
    </row>
    <row r="13" spans="1:15" x14ac:dyDescent="0.2">
      <c r="A13" s="30" t="s">
        <v>181</v>
      </c>
      <c r="B13" s="11" t="s">
        <v>2</v>
      </c>
      <c r="C13" s="67">
        <f>SUM(F13-E13)</f>
        <v>11.625</v>
      </c>
      <c r="D13" s="13">
        <v>7.0000000000000007E-2</v>
      </c>
      <c r="E13" s="60">
        <f>SUM(F13*D13)</f>
        <v>0.87500000000000011</v>
      </c>
      <c r="F13" s="14">
        <v>12.5</v>
      </c>
      <c r="G13" s="13"/>
      <c r="H13" s="60">
        <f>SUM(F13*G13)</f>
        <v>0</v>
      </c>
      <c r="I13" s="14"/>
      <c r="J13" s="31"/>
      <c r="K13" s="43"/>
      <c r="L13" s="85"/>
      <c r="M13" s="176">
        <f>SUM(F13*K13*L13)</f>
        <v>0</v>
      </c>
      <c r="N13" s="43"/>
      <c r="O13" s="43"/>
    </row>
    <row r="14" spans="1:15" x14ac:dyDescent="0.2">
      <c r="A14" s="30"/>
      <c r="B14" s="11" t="s">
        <v>204</v>
      </c>
      <c r="C14" s="67"/>
      <c r="D14" s="13">
        <v>7.0000000000000007E-2</v>
      </c>
      <c r="E14" s="60"/>
      <c r="F14" s="14"/>
      <c r="G14" s="13">
        <v>0.06</v>
      </c>
      <c r="H14" s="60"/>
      <c r="I14" s="14">
        <v>13.25</v>
      </c>
      <c r="J14" s="31"/>
      <c r="K14" s="43"/>
      <c r="L14" s="85"/>
      <c r="M14" s="176">
        <f>SUM(I14*K14*L14)</f>
        <v>0</v>
      </c>
      <c r="N14" s="43"/>
      <c r="O14" s="43"/>
    </row>
    <row r="15" spans="1:15" x14ac:dyDescent="0.2">
      <c r="A15" s="30" t="s">
        <v>182</v>
      </c>
      <c r="B15" s="11" t="s">
        <v>5</v>
      </c>
      <c r="C15" s="67">
        <f>SUM(F15-E15)</f>
        <v>23.25</v>
      </c>
      <c r="D15" s="13">
        <v>7.0000000000000007E-2</v>
      </c>
      <c r="E15" s="60">
        <f>SUM(F15*D15)</f>
        <v>1.7500000000000002</v>
      </c>
      <c r="F15" s="14">
        <v>25</v>
      </c>
      <c r="G15" s="13"/>
      <c r="H15" s="60">
        <f>SUM(F15*G15)</f>
        <v>0</v>
      </c>
      <c r="I15" s="14"/>
      <c r="J15" s="31"/>
      <c r="K15" s="86"/>
      <c r="L15" s="85"/>
      <c r="M15" s="176">
        <f>SUM(F15*K15*L15)</f>
        <v>0</v>
      </c>
      <c r="N15" s="43"/>
      <c r="O15" s="43"/>
    </row>
    <row r="16" spans="1:15" x14ac:dyDescent="0.2">
      <c r="A16" s="30"/>
      <c r="B16" s="11" t="s">
        <v>204</v>
      </c>
      <c r="C16" s="67"/>
      <c r="D16" s="13">
        <v>7.0000000000000007E-2</v>
      </c>
      <c r="E16" s="60"/>
      <c r="F16" s="14"/>
      <c r="G16" s="13">
        <v>0.06</v>
      </c>
      <c r="H16" s="60"/>
      <c r="I16" s="14">
        <v>26.5</v>
      </c>
      <c r="J16" s="31"/>
      <c r="K16" s="86"/>
      <c r="L16" s="85"/>
      <c r="M16" s="176">
        <f>SUM(I16*K16*L16)</f>
        <v>0</v>
      </c>
      <c r="N16" s="43"/>
      <c r="O16" s="43"/>
    </row>
    <row r="17" spans="1:15" x14ac:dyDescent="0.2">
      <c r="A17" s="30" t="s">
        <v>6</v>
      </c>
      <c r="B17" s="11" t="s">
        <v>136</v>
      </c>
      <c r="C17" s="67">
        <f>SUM(J17-E17)</f>
        <v>18.600000000000001</v>
      </c>
      <c r="D17" s="130">
        <v>7.0000000000000007E-2</v>
      </c>
      <c r="E17" s="60">
        <f>SUM(J17*D17)</f>
        <v>1.4000000000000001</v>
      </c>
      <c r="F17" s="14"/>
      <c r="G17" s="13"/>
      <c r="H17" s="60">
        <f>SUM(J17*G17)</f>
        <v>0</v>
      </c>
      <c r="I17" s="14"/>
      <c r="J17" s="32">
        <v>20</v>
      </c>
      <c r="K17" s="86"/>
      <c r="L17" s="116"/>
      <c r="M17" s="177">
        <f>SUM(J17*K17*L17)</f>
        <v>0</v>
      </c>
      <c r="N17" s="43"/>
      <c r="O17" s="43"/>
    </row>
    <row r="18" spans="1:15" x14ac:dyDescent="0.2">
      <c r="A18" s="30"/>
      <c r="B18" s="11" t="s">
        <v>205</v>
      </c>
      <c r="C18" s="67"/>
      <c r="D18" s="130">
        <v>7.0000000000000007E-2</v>
      </c>
      <c r="E18" s="60"/>
      <c r="F18" s="14"/>
      <c r="G18" s="13">
        <v>0.06</v>
      </c>
      <c r="H18" s="60"/>
      <c r="I18" s="14"/>
      <c r="J18" s="32">
        <v>21.2</v>
      </c>
      <c r="K18" s="86">
        <v>20</v>
      </c>
      <c r="L18" s="116">
        <v>1</v>
      </c>
      <c r="M18" s="178">
        <f>SUM(J18*K18*L18)</f>
        <v>424</v>
      </c>
      <c r="N18" s="43"/>
      <c r="O18" s="43"/>
    </row>
    <row r="19" spans="1:15" x14ac:dyDescent="0.2">
      <c r="A19" s="30" t="s">
        <v>183</v>
      </c>
      <c r="B19" s="11" t="s">
        <v>8</v>
      </c>
      <c r="C19" s="67">
        <f>SUM(J19-E19)</f>
        <v>5.58</v>
      </c>
      <c r="D19" s="130">
        <v>7.0000000000000007E-2</v>
      </c>
      <c r="E19" s="60">
        <f>SUM(J19*D19)</f>
        <v>0.42000000000000004</v>
      </c>
      <c r="F19" s="14"/>
      <c r="G19" s="13"/>
      <c r="H19" s="60">
        <f>SUM(J19*G19)</f>
        <v>0</v>
      </c>
      <c r="I19" s="129"/>
      <c r="J19" s="32">
        <v>6</v>
      </c>
      <c r="K19" s="86"/>
      <c r="L19" s="86"/>
      <c r="M19" s="178">
        <f>SUM(J19*K19*L19)</f>
        <v>0</v>
      </c>
      <c r="N19" s="43"/>
      <c r="O19" s="43"/>
    </row>
    <row r="20" spans="1:15" x14ac:dyDescent="0.2">
      <c r="A20" s="30"/>
      <c r="B20" s="11" t="s">
        <v>206</v>
      </c>
      <c r="C20" s="67"/>
      <c r="D20" s="130">
        <v>7.0000000000000007E-2</v>
      </c>
      <c r="E20" s="60"/>
      <c r="F20" s="14"/>
      <c r="G20" s="13">
        <v>0.06</v>
      </c>
      <c r="H20" s="60"/>
      <c r="I20" s="129"/>
      <c r="J20" s="32">
        <v>6.36</v>
      </c>
      <c r="K20" s="86"/>
      <c r="L20" s="86"/>
      <c r="M20" s="178">
        <f>SUM(J20*K20*L20)</f>
        <v>0</v>
      </c>
      <c r="N20" s="43"/>
      <c r="O20" s="43"/>
    </row>
    <row r="21" spans="1:15" x14ac:dyDescent="0.2">
      <c r="A21" s="30" t="s">
        <v>82</v>
      </c>
      <c r="B21" s="11" t="s">
        <v>32</v>
      </c>
      <c r="C21" s="67"/>
      <c r="D21" s="130"/>
      <c r="E21" s="60"/>
      <c r="F21" s="12"/>
      <c r="G21" s="13"/>
      <c r="H21" s="60"/>
      <c r="I21" s="14"/>
      <c r="J21" s="32" t="s">
        <v>27</v>
      </c>
      <c r="K21" s="86"/>
      <c r="L21" s="87"/>
      <c r="M21" s="179"/>
      <c r="N21" s="81"/>
      <c r="O21" s="81"/>
    </row>
    <row r="22" spans="1:15" x14ac:dyDescent="0.2">
      <c r="A22" s="118" t="s">
        <v>146</v>
      </c>
      <c r="B22" s="132" t="s">
        <v>312</v>
      </c>
      <c r="C22" s="133"/>
      <c r="D22" s="134">
        <v>7.0000000000000007E-2</v>
      </c>
      <c r="E22" s="135"/>
      <c r="F22" s="126"/>
      <c r="G22" s="42">
        <v>0.06</v>
      </c>
      <c r="H22" s="135"/>
      <c r="I22" s="14"/>
      <c r="J22" s="119">
        <v>3</v>
      </c>
      <c r="K22" s="86"/>
      <c r="L22" s="86"/>
      <c r="M22" s="177">
        <f>SUM(J22*K22*L22)</f>
        <v>0</v>
      </c>
      <c r="N22" s="81"/>
      <c r="O22" s="81"/>
    </row>
    <row r="23" spans="1:15" ht="13.5" thickBot="1" x14ac:dyDescent="0.25">
      <c r="A23" s="33"/>
      <c r="B23" s="34" t="s">
        <v>206</v>
      </c>
      <c r="C23" s="68">
        <f>SUM(J23-E23)</f>
        <v>2.9574000000000003</v>
      </c>
      <c r="D23" s="131">
        <v>7.0000000000000007E-2</v>
      </c>
      <c r="E23" s="62">
        <f>SUM(J23*D23)</f>
        <v>0.22260000000000002</v>
      </c>
      <c r="F23" s="36"/>
      <c r="G23" s="35">
        <v>0.06</v>
      </c>
      <c r="H23" s="62">
        <f>SUM(J23*G23)</f>
        <v>0.1908</v>
      </c>
      <c r="I23" s="36"/>
      <c r="J23" s="37">
        <v>3.18</v>
      </c>
      <c r="K23" s="86">
        <v>70</v>
      </c>
      <c r="L23" s="86">
        <v>1</v>
      </c>
      <c r="M23" s="176">
        <f>SUM(J23*K23*L23)</f>
        <v>222.60000000000002</v>
      </c>
      <c r="N23" s="81"/>
      <c r="O23" s="81"/>
    </row>
    <row r="24" spans="1:15" x14ac:dyDescent="0.2">
      <c r="A24" s="25"/>
      <c r="B24" s="38" t="s">
        <v>7</v>
      </c>
      <c r="C24" s="66"/>
      <c r="D24" s="28"/>
      <c r="E24" s="58"/>
      <c r="F24" s="27"/>
      <c r="G24" s="28"/>
      <c r="H24" s="70"/>
      <c r="I24" s="27"/>
      <c r="J24" s="39"/>
      <c r="K24" s="86"/>
      <c r="L24" s="85"/>
      <c r="M24" s="176"/>
      <c r="N24" s="81"/>
      <c r="O24" s="81"/>
    </row>
    <row r="25" spans="1:15" x14ac:dyDescent="0.2">
      <c r="A25" s="30" t="s">
        <v>11</v>
      </c>
      <c r="B25" s="11" t="s">
        <v>12</v>
      </c>
      <c r="C25" s="67">
        <f>SUM(F25-E25)</f>
        <v>3.7199999999999998</v>
      </c>
      <c r="D25" s="13">
        <v>7.0000000000000007E-2</v>
      </c>
      <c r="E25" s="60">
        <f>SUM(F25*D25)</f>
        <v>0.28000000000000003</v>
      </c>
      <c r="F25" s="14">
        <v>4</v>
      </c>
      <c r="G25" s="13">
        <v>0.06</v>
      </c>
      <c r="H25" s="60">
        <f>SUM(F25*G25)</f>
        <v>0.24</v>
      </c>
      <c r="I25" s="14">
        <f>SUM(F25+H25)</f>
        <v>4.24</v>
      </c>
      <c r="J25" s="40"/>
      <c r="K25" s="86"/>
      <c r="L25" s="85"/>
      <c r="M25" s="176">
        <f>SUM(I25*K25*L25)</f>
        <v>0</v>
      </c>
      <c r="N25" s="81"/>
      <c r="O25" s="81"/>
    </row>
    <row r="26" spans="1:15" x14ac:dyDescent="0.2">
      <c r="A26" s="30" t="s">
        <v>13</v>
      </c>
      <c r="B26" s="11" t="s">
        <v>31</v>
      </c>
      <c r="C26" s="67">
        <f t="shared" ref="C26:C38" si="0">SUM(F26-E26)</f>
        <v>5.58</v>
      </c>
      <c r="D26" s="13">
        <v>7.0000000000000007E-2</v>
      </c>
      <c r="E26" s="60">
        <f>SUM(F26*D26)</f>
        <v>0.42000000000000004</v>
      </c>
      <c r="F26" s="14">
        <v>6</v>
      </c>
      <c r="G26" s="13">
        <v>0.06</v>
      </c>
      <c r="H26" s="60">
        <f>SUM(F26*G26)</f>
        <v>0.36</v>
      </c>
      <c r="I26" s="14">
        <f>SUM(F26+H26)</f>
        <v>6.36</v>
      </c>
      <c r="J26" s="40"/>
      <c r="K26" s="85"/>
      <c r="L26" s="85"/>
      <c r="M26" s="176">
        <f>SUM(I26*K26*L26)</f>
        <v>0</v>
      </c>
      <c r="N26" s="81"/>
      <c r="O26" s="81"/>
    </row>
    <row r="27" spans="1:15" x14ac:dyDescent="0.2">
      <c r="A27" s="30"/>
      <c r="B27" s="15" t="s">
        <v>15</v>
      </c>
      <c r="C27" s="67"/>
      <c r="D27" s="13"/>
      <c r="E27" s="60"/>
      <c r="F27" s="14"/>
      <c r="G27" s="13"/>
      <c r="H27" s="60"/>
      <c r="I27" s="14"/>
      <c r="J27" s="40"/>
      <c r="K27" s="85"/>
      <c r="L27" s="85"/>
      <c r="M27" s="176"/>
      <c r="N27" s="81"/>
      <c r="O27" s="81"/>
    </row>
    <row r="28" spans="1:15" x14ac:dyDescent="0.2">
      <c r="A28" s="30" t="s">
        <v>14</v>
      </c>
      <c r="B28" s="11" t="s">
        <v>90</v>
      </c>
      <c r="C28" s="67">
        <f t="shared" si="0"/>
        <v>7.9050000000000002</v>
      </c>
      <c r="D28" s="13">
        <v>7.0000000000000007E-2</v>
      </c>
      <c r="E28" s="60">
        <f t="shared" ref="E28:E38" si="1">SUM(F28*D28)</f>
        <v>0.59500000000000008</v>
      </c>
      <c r="F28" s="14">
        <v>8.5</v>
      </c>
      <c r="G28" s="13">
        <v>0.06</v>
      </c>
      <c r="H28" s="60">
        <f>SUM(F28*G28)</f>
        <v>0.51</v>
      </c>
      <c r="I28" s="14">
        <f>SUM(F28+H28)</f>
        <v>9.01</v>
      </c>
      <c r="J28" s="40"/>
      <c r="K28" s="85"/>
      <c r="L28" s="85"/>
      <c r="M28" s="176">
        <f>SUM(I28*K28*L28)</f>
        <v>0</v>
      </c>
      <c r="N28" s="82"/>
      <c r="O28" s="82"/>
    </row>
    <row r="29" spans="1:15" x14ac:dyDescent="0.2">
      <c r="A29" s="30" t="s">
        <v>16</v>
      </c>
      <c r="B29" s="11" t="s">
        <v>31</v>
      </c>
      <c r="C29" s="67">
        <f t="shared" si="0"/>
        <v>5.58</v>
      </c>
      <c r="D29" s="13">
        <v>7.0000000000000007E-2</v>
      </c>
      <c r="E29" s="60">
        <f t="shared" si="1"/>
        <v>0.42000000000000004</v>
      </c>
      <c r="F29" s="14">
        <v>6</v>
      </c>
      <c r="G29" s="13">
        <v>0.06</v>
      </c>
      <c r="H29" s="60">
        <f>SUM(F29*G29)</f>
        <v>0.36</v>
      </c>
      <c r="I29" s="14">
        <f>SUM(F29+H29)</f>
        <v>6.36</v>
      </c>
      <c r="J29" s="40"/>
      <c r="K29" s="85"/>
      <c r="L29" s="85"/>
      <c r="M29" s="176">
        <f>SUM(I29*K29*L29)</f>
        <v>0</v>
      </c>
      <c r="N29" s="82"/>
      <c r="O29" s="82"/>
    </row>
    <row r="30" spans="1:15" x14ac:dyDescent="0.2">
      <c r="A30" s="30" t="s">
        <v>33</v>
      </c>
      <c r="B30" s="11" t="s">
        <v>34</v>
      </c>
      <c r="C30" s="67"/>
      <c r="D30" s="61">
        <v>7.0000000000000007E-2</v>
      </c>
      <c r="E30" s="60"/>
      <c r="F30" s="72"/>
      <c r="G30" s="61">
        <v>0.06</v>
      </c>
      <c r="H30" s="60"/>
      <c r="I30" s="14"/>
      <c r="J30" s="32" t="s">
        <v>37</v>
      </c>
      <c r="K30" s="81"/>
      <c r="L30" s="87"/>
      <c r="M30" s="176"/>
      <c r="N30" s="82"/>
      <c r="O30" s="82"/>
    </row>
    <row r="31" spans="1:15" x14ac:dyDescent="0.2">
      <c r="A31" s="118" t="s">
        <v>35</v>
      </c>
      <c r="B31" s="132" t="s">
        <v>36</v>
      </c>
      <c r="C31" s="133"/>
      <c r="D31" s="198"/>
      <c r="E31" s="135"/>
      <c r="F31" s="199"/>
      <c r="G31" s="198"/>
      <c r="H31" s="135"/>
      <c r="I31" s="126"/>
      <c r="J31" s="119" t="s">
        <v>37</v>
      </c>
      <c r="K31" s="81"/>
      <c r="L31" s="87"/>
      <c r="M31" s="176"/>
      <c r="N31" s="82"/>
      <c r="O31" s="82"/>
    </row>
    <row r="32" spans="1:15" ht="13.5" thickBot="1" x14ac:dyDescent="0.25">
      <c r="A32" s="33" t="s">
        <v>230</v>
      </c>
      <c r="B32" s="34" t="s">
        <v>311</v>
      </c>
      <c r="C32" s="68"/>
      <c r="D32" s="131"/>
      <c r="E32" s="62"/>
      <c r="F32" s="73"/>
      <c r="G32" s="131"/>
      <c r="H32" s="62"/>
      <c r="I32" s="36">
        <v>1</v>
      </c>
      <c r="J32" s="201">
        <v>100</v>
      </c>
      <c r="K32" s="81"/>
      <c r="L32" s="87"/>
      <c r="M32" s="176">
        <v>100</v>
      </c>
      <c r="N32" s="82"/>
      <c r="O32" s="82"/>
    </row>
    <row r="33" spans="1:15" x14ac:dyDescent="0.2">
      <c r="A33" s="25"/>
      <c r="B33" s="38" t="s">
        <v>18</v>
      </c>
      <c r="C33" s="66"/>
      <c r="D33" s="28"/>
      <c r="E33" s="58"/>
      <c r="F33" s="29"/>
      <c r="G33" s="28"/>
      <c r="H33" s="58"/>
      <c r="I33" s="29"/>
      <c r="J33" s="39"/>
      <c r="K33" s="82"/>
      <c r="L33" s="85"/>
      <c r="M33" s="176"/>
      <c r="N33" s="82"/>
      <c r="O33" s="82"/>
    </row>
    <row r="34" spans="1:15" x14ac:dyDescent="0.2">
      <c r="A34" s="30" t="s">
        <v>19</v>
      </c>
      <c r="B34" s="11" t="s">
        <v>22</v>
      </c>
      <c r="C34" s="67">
        <f t="shared" si="0"/>
        <v>0.81</v>
      </c>
      <c r="D34" s="13">
        <v>0.19</v>
      </c>
      <c r="E34" s="60">
        <f t="shared" si="1"/>
        <v>0.19</v>
      </c>
      <c r="F34" s="14">
        <v>1</v>
      </c>
      <c r="G34" s="13"/>
      <c r="H34" s="60"/>
      <c r="I34" s="14"/>
      <c r="J34" s="40"/>
      <c r="K34" s="85"/>
      <c r="L34" s="85"/>
      <c r="M34" s="176">
        <f>SUM(F34*K34*L34)</f>
        <v>0</v>
      </c>
      <c r="N34" s="81"/>
      <c r="O34" s="81"/>
    </row>
    <row r="35" spans="1:15" x14ac:dyDescent="0.2">
      <c r="A35" s="30" t="s">
        <v>20</v>
      </c>
      <c r="B35" s="11" t="s">
        <v>156</v>
      </c>
      <c r="C35" s="67">
        <f t="shared" si="0"/>
        <v>2.4299999999999997</v>
      </c>
      <c r="D35" s="13">
        <v>0.19</v>
      </c>
      <c r="E35" s="60">
        <f t="shared" si="1"/>
        <v>0.57000000000000006</v>
      </c>
      <c r="F35" s="14">
        <v>3</v>
      </c>
      <c r="G35" s="13"/>
      <c r="H35" s="60"/>
      <c r="I35" s="14"/>
      <c r="J35" s="40"/>
      <c r="K35" s="85"/>
      <c r="L35" s="85"/>
      <c r="M35" s="176">
        <f>SUM(F35*K35*L35)</f>
        <v>0</v>
      </c>
      <c r="N35" s="81"/>
      <c r="O35" s="81"/>
    </row>
    <row r="36" spans="1:15" x14ac:dyDescent="0.2">
      <c r="A36" s="30" t="s">
        <v>23</v>
      </c>
      <c r="B36" s="11" t="s">
        <v>24</v>
      </c>
      <c r="C36" s="67">
        <f t="shared" si="0"/>
        <v>0.40500000000000003</v>
      </c>
      <c r="D36" s="13">
        <v>0.19</v>
      </c>
      <c r="E36" s="60">
        <f t="shared" si="1"/>
        <v>9.5000000000000001E-2</v>
      </c>
      <c r="F36" s="14">
        <v>0.5</v>
      </c>
      <c r="G36" s="13"/>
      <c r="H36" s="60"/>
      <c r="I36" s="14"/>
      <c r="J36" s="40"/>
      <c r="K36" s="85"/>
      <c r="L36" s="85"/>
      <c r="M36" s="176">
        <f>SUM(F36*K36*L36)</f>
        <v>0</v>
      </c>
      <c r="N36" s="81"/>
      <c r="O36" s="81"/>
    </row>
    <row r="37" spans="1:15" x14ac:dyDescent="0.2">
      <c r="A37" s="30" t="s">
        <v>21</v>
      </c>
      <c r="B37" s="11" t="s">
        <v>25</v>
      </c>
      <c r="C37" s="67">
        <f t="shared" si="0"/>
        <v>1.62</v>
      </c>
      <c r="D37" s="13">
        <v>0.19</v>
      </c>
      <c r="E37" s="60">
        <f t="shared" si="1"/>
        <v>0.38</v>
      </c>
      <c r="F37" s="14">
        <v>2</v>
      </c>
      <c r="G37" s="13"/>
      <c r="H37" s="60"/>
      <c r="I37" s="14"/>
      <c r="J37" s="40"/>
      <c r="K37" s="85"/>
      <c r="L37" s="85"/>
      <c r="M37" s="176">
        <f>SUM(F37*K37*L37)</f>
        <v>0</v>
      </c>
      <c r="N37" s="82"/>
      <c r="O37" s="82"/>
    </row>
    <row r="38" spans="1:15" ht="13.5" thickBot="1" x14ac:dyDescent="0.25">
      <c r="A38" s="33" t="s">
        <v>26</v>
      </c>
      <c r="B38" s="34" t="s">
        <v>28</v>
      </c>
      <c r="C38" s="68">
        <f t="shared" si="0"/>
        <v>2.4299999999999997</v>
      </c>
      <c r="D38" s="35">
        <v>0.19</v>
      </c>
      <c r="E38" s="62">
        <f t="shared" si="1"/>
        <v>0.57000000000000006</v>
      </c>
      <c r="F38" s="36">
        <v>3</v>
      </c>
      <c r="G38" s="35"/>
      <c r="H38" s="62"/>
      <c r="I38" s="36"/>
      <c r="J38" s="41"/>
      <c r="K38" s="85"/>
      <c r="L38" s="85"/>
      <c r="M38" s="176">
        <f>SUM(F38*K38*L38)</f>
        <v>0</v>
      </c>
      <c r="N38" s="82"/>
      <c r="O38" s="82"/>
    </row>
    <row r="39" spans="1:15" x14ac:dyDescent="0.2">
      <c r="A39" s="25"/>
      <c r="B39" s="38" t="s">
        <v>87</v>
      </c>
      <c r="C39" s="58"/>
      <c r="D39" s="59"/>
      <c r="E39" s="58"/>
      <c r="F39" s="58"/>
      <c r="G39" s="59"/>
      <c r="H39" s="70"/>
      <c r="I39" s="58"/>
      <c r="J39" s="74"/>
      <c r="K39" s="83"/>
      <c r="L39" s="88"/>
      <c r="M39" s="176"/>
      <c r="N39" s="82"/>
      <c r="O39" s="82"/>
    </row>
    <row r="40" spans="1:15" x14ac:dyDescent="0.2">
      <c r="A40" s="30" t="s">
        <v>30</v>
      </c>
      <c r="B40" s="11" t="s">
        <v>29</v>
      </c>
      <c r="C40" s="60">
        <f>SUM(J40-E40)</f>
        <v>16.2</v>
      </c>
      <c r="D40" s="61">
        <v>0.19</v>
      </c>
      <c r="E40" s="60">
        <f>SUM(J40*D40)</f>
        <v>3.8</v>
      </c>
      <c r="F40" s="60"/>
      <c r="G40" s="61"/>
      <c r="H40" s="71"/>
      <c r="I40" s="60"/>
      <c r="J40" s="75">
        <v>20</v>
      </c>
      <c r="K40" s="84"/>
      <c r="L40" s="89"/>
      <c r="M40" s="176"/>
      <c r="N40" s="82"/>
      <c r="O40" s="82"/>
    </row>
    <row r="41" spans="1:15" x14ac:dyDescent="0.2">
      <c r="A41" s="30"/>
      <c r="B41" s="15" t="s">
        <v>88</v>
      </c>
      <c r="C41" s="60"/>
      <c r="D41" s="61"/>
      <c r="E41" s="60"/>
      <c r="F41" s="60"/>
      <c r="G41" s="61"/>
      <c r="H41" s="71"/>
      <c r="I41" s="71"/>
      <c r="J41" s="75"/>
      <c r="K41" s="84"/>
      <c r="L41" s="89"/>
      <c r="M41" s="176"/>
      <c r="N41" s="82"/>
      <c r="O41" s="82"/>
    </row>
    <row r="42" spans="1:15" ht="13.5" thickBot="1" x14ac:dyDescent="0.25">
      <c r="A42" s="33" t="s">
        <v>89</v>
      </c>
      <c r="B42" s="34" t="s">
        <v>29</v>
      </c>
      <c r="C42" s="62">
        <f>SUM(J42-E42)</f>
        <v>48.6</v>
      </c>
      <c r="D42" s="63">
        <v>0.19</v>
      </c>
      <c r="E42" s="62">
        <f>SUM(J42*D42)</f>
        <v>11.4</v>
      </c>
      <c r="F42" s="76"/>
      <c r="G42" s="63"/>
      <c r="H42" s="57"/>
      <c r="I42" s="57"/>
      <c r="J42" s="77">
        <v>60</v>
      </c>
      <c r="K42" s="84"/>
      <c r="L42" s="89"/>
      <c r="M42" s="180"/>
      <c r="N42" s="82"/>
      <c r="O42" s="82"/>
    </row>
    <row r="43" spans="1:15" x14ac:dyDescent="0.2">
      <c r="A43" s="3"/>
      <c r="B43" s="49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190">
        <f>SUM(M9:M42)</f>
        <v>3269.3999999999996</v>
      </c>
      <c r="N43" s="83"/>
      <c r="O43" s="83"/>
    </row>
    <row r="44" spans="1:15" x14ac:dyDescent="0.2">
      <c r="A44" s="232" t="s">
        <v>147</v>
      </c>
      <c r="B44" s="232"/>
      <c r="C44" s="232"/>
      <c r="D44" s="232"/>
      <c r="E44" s="232"/>
      <c r="F44" s="232"/>
      <c r="G44" s="232"/>
      <c r="H44" s="232"/>
      <c r="I44" s="232"/>
      <c r="J44" s="232"/>
      <c r="K44" s="79"/>
      <c r="L44" s="79"/>
      <c r="N44" s="84"/>
      <c r="O44" s="84"/>
    </row>
    <row r="45" spans="1:15" x14ac:dyDescent="0.2">
      <c r="A45" s="44" t="s">
        <v>148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N45" s="84"/>
      <c r="O45" s="84"/>
    </row>
    <row r="46" spans="1:15" x14ac:dyDescent="0.2">
      <c r="N46" s="84"/>
      <c r="O46" s="84"/>
    </row>
    <row r="47" spans="1:15" x14ac:dyDescent="0.2">
      <c r="N47" s="43"/>
      <c r="O47" s="43"/>
    </row>
    <row r="48" spans="1:15" x14ac:dyDescent="0.2">
      <c r="N48" s="79"/>
      <c r="O48" s="79"/>
    </row>
    <row r="49" spans="14:15" x14ac:dyDescent="0.2">
      <c r="N49" s="44"/>
      <c r="O49" s="44"/>
    </row>
  </sheetData>
  <mergeCells count="4">
    <mergeCell ref="A2:B2"/>
    <mergeCell ref="A3:B3"/>
    <mergeCell ref="A4:B4"/>
    <mergeCell ref="A44:J44"/>
  </mergeCells>
  <pageMargins left="0.78740157480314965" right="0" top="0.3543307086614173" bottom="0.3543307086614173" header="0" footer="0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2"/>
  <sheetViews>
    <sheetView view="pageBreakPreview" zoomScaleNormal="100" zoomScaleSheetLayoutView="100" workbookViewId="0">
      <selection activeCell="A5" sqref="A5:D5"/>
    </sheetView>
  </sheetViews>
  <sheetFormatPr baseColWidth="10" defaultRowHeight="12.75" x14ac:dyDescent="0.2"/>
  <cols>
    <col min="1" max="1" width="6.140625" customWidth="1"/>
    <col min="2" max="2" width="34" customWidth="1"/>
    <col min="3" max="3" width="14.7109375" style="97" customWidth="1"/>
    <col min="4" max="4" width="11.28515625" style="97" customWidth="1"/>
    <col min="5" max="5" width="7.7109375" style="97" customWidth="1"/>
    <col min="6" max="7" width="7.140625" style="101" customWidth="1"/>
    <col min="8" max="8" width="10.5703125" style="101" customWidth="1"/>
    <col min="9" max="9" width="1.28515625" hidden="1" customWidth="1"/>
    <col min="10" max="10" width="1" customWidth="1"/>
    <col min="11" max="11" width="12.42578125" customWidth="1"/>
    <col min="12" max="12" width="11.42578125" customWidth="1"/>
    <col min="13" max="13" width="4.7109375" customWidth="1"/>
    <col min="14" max="14" width="0.140625" hidden="1" customWidth="1"/>
    <col min="15" max="15" width="0.140625" customWidth="1"/>
    <col min="16" max="16" width="11.28515625" customWidth="1"/>
  </cols>
  <sheetData>
    <row r="1" spans="1:9" ht="15.75" x14ac:dyDescent="0.25">
      <c r="A1" s="229" t="s">
        <v>93</v>
      </c>
      <c r="B1" s="229"/>
    </row>
    <row r="2" spans="1:9" x14ac:dyDescent="0.2">
      <c r="A2" s="230" t="s">
        <v>149</v>
      </c>
      <c r="B2" s="230"/>
      <c r="C2" s="230"/>
      <c r="D2" s="230"/>
    </row>
    <row r="3" spans="1:9" x14ac:dyDescent="0.2">
      <c r="A3" s="231" t="s">
        <v>131</v>
      </c>
      <c r="B3" s="231"/>
      <c r="C3" s="230"/>
      <c r="D3" s="230"/>
    </row>
    <row r="4" spans="1:9" x14ac:dyDescent="0.2">
      <c r="A4" s="231" t="s">
        <v>92</v>
      </c>
      <c r="B4" s="231"/>
      <c r="C4" s="231"/>
      <c r="D4" s="231"/>
      <c r="E4" s="44"/>
    </row>
    <row r="5" spans="1:9" ht="13.5" thickBot="1" x14ac:dyDescent="0.25">
      <c r="A5" s="225" t="s">
        <v>314</v>
      </c>
      <c r="B5" s="225"/>
      <c r="C5" s="225"/>
      <c r="D5" s="225"/>
      <c r="E5" s="55"/>
    </row>
    <row r="6" spans="1:9" x14ac:dyDescent="0.2">
      <c r="A6" s="45"/>
      <c r="B6" s="236" t="s">
        <v>76</v>
      </c>
      <c r="C6" s="237"/>
      <c r="D6" s="20"/>
      <c r="E6" s="22" t="s">
        <v>94</v>
      </c>
      <c r="F6" s="102" t="s">
        <v>141</v>
      </c>
      <c r="G6" s="102" t="s">
        <v>142</v>
      </c>
      <c r="H6" s="102" t="s">
        <v>134</v>
      </c>
      <c r="I6" s="22" t="s">
        <v>94</v>
      </c>
    </row>
    <row r="7" spans="1:9" ht="13.5" thickBot="1" x14ac:dyDescent="0.25">
      <c r="A7" s="46"/>
      <c r="B7" s="238" t="s">
        <v>100</v>
      </c>
      <c r="C7" s="239"/>
      <c r="D7" s="7"/>
      <c r="E7" s="9" t="s">
        <v>95</v>
      </c>
      <c r="F7" s="103"/>
      <c r="G7" s="103"/>
      <c r="H7" s="103" t="s">
        <v>198</v>
      </c>
      <c r="I7" s="9" t="s">
        <v>95</v>
      </c>
    </row>
    <row r="8" spans="1:9" x14ac:dyDescent="0.2">
      <c r="A8" s="137" t="s">
        <v>44</v>
      </c>
      <c r="B8" s="233" t="s">
        <v>45</v>
      </c>
      <c r="C8" s="233"/>
      <c r="D8" s="234" t="s">
        <v>151</v>
      </c>
      <c r="E8" s="235"/>
      <c r="F8" s="107"/>
      <c r="G8" s="107"/>
      <c r="H8" s="159"/>
      <c r="I8" s="47"/>
    </row>
    <row r="9" spans="1:9" x14ac:dyDescent="0.2">
      <c r="A9" s="30" t="s">
        <v>46</v>
      </c>
      <c r="B9" s="241" t="s">
        <v>313</v>
      </c>
      <c r="C9" s="241"/>
      <c r="D9" s="4"/>
      <c r="E9" s="32"/>
      <c r="F9" s="108"/>
      <c r="G9" s="108"/>
      <c r="H9" s="157"/>
      <c r="I9" s="32"/>
    </row>
    <row r="10" spans="1:9" x14ac:dyDescent="0.2">
      <c r="A10" s="30"/>
      <c r="B10" s="240" t="s">
        <v>97</v>
      </c>
      <c r="C10" s="240"/>
      <c r="D10" s="4"/>
      <c r="E10" s="32"/>
      <c r="F10" s="108"/>
      <c r="G10" s="108"/>
      <c r="H10" s="157"/>
      <c r="I10" s="32"/>
    </row>
    <row r="11" spans="1:9" x14ac:dyDescent="0.2">
      <c r="A11" s="30"/>
      <c r="B11" s="240" t="s">
        <v>98</v>
      </c>
      <c r="C11" s="240"/>
      <c r="D11" s="4" t="s">
        <v>150</v>
      </c>
      <c r="E11" s="32">
        <v>7.5</v>
      </c>
      <c r="F11" s="108">
        <v>29</v>
      </c>
      <c r="G11" s="108">
        <v>2</v>
      </c>
      <c r="H11" s="157">
        <f>SUM(E11*F11*G11)</f>
        <v>435</v>
      </c>
      <c r="I11" s="32">
        <v>4.5</v>
      </c>
    </row>
    <row r="12" spans="1:9" x14ac:dyDescent="0.2">
      <c r="A12" s="30"/>
      <c r="B12" s="240" t="s">
        <v>99</v>
      </c>
      <c r="C12" s="240"/>
      <c r="D12" s="4" t="s">
        <v>158</v>
      </c>
      <c r="E12" s="32">
        <v>7.2</v>
      </c>
      <c r="F12" s="108">
        <v>41</v>
      </c>
      <c r="G12" s="108">
        <v>2</v>
      </c>
      <c r="H12" s="157">
        <f>SUM(E12*F12*G12)</f>
        <v>590.4</v>
      </c>
      <c r="I12" s="32"/>
    </row>
    <row r="13" spans="1:9" x14ac:dyDescent="0.2">
      <c r="A13" s="30" t="s">
        <v>47</v>
      </c>
      <c r="B13" s="241" t="s">
        <v>48</v>
      </c>
      <c r="C13" s="241"/>
      <c r="D13" s="4"/>
      <c r="E13" s="32"/>
      <c r="F13" s="108"/>
      <c r="G13" s="108"/>
      <c r="H13" s="157"/>
      <c r="I13" s="32"/>
    </row>
    <row r="14" spans="1:9" ht="13.5" thickBot="1" x14ac:dyDescent="0.25">
      <c r="A14" s="33"/>
      <c r="B14" s="242"/>
      <c r="C14" s="242"/>
      <c r="D14" s="8"/>
      <c r="E14" s="37"/>
      <c r="F14" s="109"/>
      <c r="G14" s="109"/>
      <c r="H14" s="158">
        <f>SUM(E14*F14*G14)</f>
        <v>0</v>
      </c>
      <c r="I14" s="32"/>
    </row>
    <row r="15" spans="1:9" x14ac:dyDescent="0.2">
      <c r="A15" s="25"/>
      <c r="B15" s="243" t="s">
        <v>49</v>
      </c>
      <c r="C15" s="243"/>
      <c r="D15" s="5"/>
      <c r="E15" s="47"/>
      <c r="F15" s="107"/>
      <c r="G15" s="107"/>
      <c r="H15" s="159"/>
      <c r="I15" s="32">
        <v>7.5</v>
      </c>
    </row>
    <row r="16" spans="1:9" x14ac:dyDescent="0.2">
      <c r="A16" s="30" t="s">
        <v>50</v>
      </c>
      <c r="B16" s="240" t="s">
        <v>154</v>
      </c>
      <c r="C16" s="240"/>
      <c r="D16" s="13" t="s">
        <v>157</v>
      </c>
      <c r="E16" s="32">
        <v>7</v>
      </c>
      <c r="F16" s="108"/>
      <c r="G16" s="108"/>
      <c r="H16" s="157">
        <f>SUM(E16*F16*G16)</f>
        <v>0</v>
      </c>
      <c r="I16" s="32"/>
    </row>
    <row r="17" spans="1:9" ht="13.5" thickBot="1" x14ac:dyDescent="0.25">
      <c r="A17" s="33" t="s">
        <v>51</v>
      </c>
      <c r="B17" s="242" t="s">
        <v>154</v>
      </c>
      <c r="C17" s="242"/>
      <c r="D17" s="35" t="s">
        <v>158</v>
      </c>
      <c r="E17" s="37">
        <v>6.5</v>
      </c>
      <c r="F17" s="109"/>
      <c r="G17" s="109"/>
      <c r="H17" s="158">
        <f>SUM(E17*F17*G17)</f>
        <v>0</v>
      </c>
      <c r="I17" s="37"/>
    </row>
    <row r="18" spans="1:9" x14ac:dyDescent="0.2">
      <c r="A18" s="25"/>
      <c r="B18" s="243" t="s">
        <v>52</v>
      </c>
      <c r="C18" s="243"/>
      <c r="D18" s="5"/>
      <c r="E18" s="47"/>
      <c r="F18" s="107"/>
      <c r="G18" s="107"/>
      <c r="H18" s="159"/>
      <c r="I18" s="47"/>
    </row>
    <row r="19" spans="1:9" x14ac:dyDescent="0.2">
      <c r="A19" s="30" t="s">
        <v>53</v>
      </c>
      <c r="B19" s="240" t="s">
        <v>54</v>
      </c>
      <c r="C19" s="240"/>
      <c r="D19" s="4" t="s">
        <v>153</v>
      </c>
      <c r="E19" s="32">
        <v>6.8</v>
      </c>
      <c r="F19" s="108"/>
      <c r="G19" s="108"/>
      <c r="H19" s="157">
        <f>SUM(E19*F19*G19)</f>
        <v>0</v>
      </c>
      <c r="I19" s="32">
        <v>7</v>
      </c>
    </row>
    <row r="20" spans="1:9" ht="13.5" thickBot="1" x14ac:dyDescent="0.25">
      <c r="A20" s="30" t="s">
        <v>55</v>
      </c>
      <c r="B20" s="240" t="s">
        <v>56</v>
      </c>
      <c r="C20" s="240"/>
      <c r="D20" s="4" t="s">
        <v>153</v>
      </c>
      <c r="E20" s="32">
        <v>8.9</v>
      </c>
      <c r="F20" s="108"/>
      <c r="G20" s="108"/>
      <c r="H20" s="157">
        <f>SUM(E20*F20*G20)</f>
        <v>0</v>
      </c>
      <c r="I20" s="37">
        <v>6.2</v>
      </c>
    </row>
    <row r="21" spans="1:9" x14ac:dyDescent="0.2">
      <c r="A21" s="30" t="s">
        <v>57</v>
      </c>
      <c r="B21" s="241" t="s">
        <v>58</v>
      </c>
      <c r="C21" s="241"/>
      <c r="D21" s="4"/>
      <c r="E21" s="138"/>
      <c r="F21" s="108"/>
      <c r="G21" s="108"/>
      <c r="H21" s="160"/>
      <c r="I21" s="47"/>
    </row>
    <row r="22" spans="1:9" x14ac:dyDescent="0.2">
      <c r="A22" s="30"/>
      <c r="B22" s="240" t="s">
        <v>102</v>
      </c>
      <c r="C22" s="240"/>
      <c r="D22" s="4"/>
      <c r="E22" s="32"/>
      <c r="F22" s="108"/>
      <c r="G22" s="108"/>
      <c r="H22" s="157"/>
      <c r="I22" s="32">
        <v>6.8</v>
      </c>
    </row>
    <row r="23" spans="1:9" x14ac:dyDescent="0.2">
      <c r="A23" s="30"/>
      <c r="B23" s="244" t="s">
        <v>101</v>
      </c>
      <c r="C23" s="244"/>
      <c r="D23" s="4"/>
      <c r="E23" s="32"/>
      <c r="F23" s="108"/>
      <c r="G23" s="108"/>
      <c r="H23" s="157"/>
      <c r="I23" s="32">
        <v>8.9</v>
      </c>
    </row>
    <row r="24" spans="1:9" x14ac:dyDescent="0.2">
      <c r="A24" s="30"/>
      <c r="B24" s="244" t="s">
        <v>59</v>
      </c>
      <c r="C24" s="244"/>
      <c r="D24" s="4" t="s">
        <v>106</v>
      </c>
      <c r="E24" s="32">
        <v>13.9</v>
      </c>
      <c r="F24" s="108"/>
      <c r="G24" s="108"/>
      <c r="H24" s="157">
        <f>SUM(E24*F24*G24)</f>
        <v>0</v>
      </c>
      <c r="I24" s="32"/>
    </row>
    <row r="25" spans="1:9" x14ac:dyDescent="0.2">
      <c r="A25" s="30" t="s">
        <v>60</v>
      </c>
      <c r="B25" s="241" t="s">
        <v>61</v>
      </c>
      <c r="C25" s="241"/>
      <c r="D25" s="4"/>
      <c r="E25" s="32"/>
      <c r="F25" s="108"/>
      <c r="G25" s="108"/>
      <c r="H25" s="157"/>
      <c r="I25" s="32"/>
    </row>
    <row r="26" spans="1:9" x14ac:dyDescent="0.2">
      <c r="A26" s="30"/>
      <c r="B26" s="240" t="s">
        <v>104</v>
      </c>
      <c r="C26" s="240"/>
      <c r="D26" s="4"/>
      <c r="E26" s="32"/>
      <c r="F26" s="108"/>
      <c r="G26" s="108"/>
      <c r="H26" s="157"/>
      <c r="I26" s="32"/>
    </row>
    <row r="27" spans="1:9" x14ac:dyDescent="0.2">
      <c r="A27" s="30"/>
      <c r="B27" s="240" t="s">
        <v>103</v>
      </c>
      <c r="C27" s="240"/>
      <c r="D27" s="4"/>
      <c r="E27" s="32"/>
      <c r="F27" s="108"/>
      <c r="G27" s="108"/>
      <c r="H27" s="157"/>
      <c r="I27" s="32">
        <v>13.9</v>
      </c>
    </row>
    <row r="28" spans="1:9" x14ac:dyDescent="0.2">
      <c r="A28" s="30"/>
      <c r="B28" s="244" t="s">
        <v>62</v>
      </c>
      <c r="C28" s="244"/>
      <c r="D28" s="4" t="s">
        <v>106</v>
      </c>
      <c r="E28" s="32">
        <v>23.9</v>
      </c>
      <c r="F28" s="108"/>
      <c r="G28" s="108"/>
      <c r="H28" s="157">
        <f>SUM(E28*F28*G28)</f>
        <v>0</v>
      </c>
      <c r="I28" s="32"/>
    </row>
    <row r="29" spans="1:9" x14ac:dyDescent="0.2">
      <c r="A29" s="30" t="s">
        <v>63</v>
      </c>
      <c r="B29" s="241" t="s">
        <v>64</v>
      </c>
      <c r="C29" s="241"/>
      <c r="D29" s="4"/>
      <c r="E29" s="32"/>
      <c r="F29" s="108"/>
      <c r="G29" s="108"/>
      <c r="H29" s="157"/>
      <c r="I29" s="32"/>
    </row>
    <row r="30" spans="1:9" x14ac:dyDescent="0.2">
      <c r="A30" s="30"/>
      <c r="B30" s="244" t="s">
        <v>105</v>
      </c>
      <c r="C30" s="244"/>
      <c r="D30" s="4"/>
      <c r="E30" s="32"/>
      <c r="F30" s="108"/>
      <c r="G30" s="108"/>
      <c r="H30" s="157"/>
      <c r="I30" s="32"/>
    </row>
    <row r="31" spans="1:9" x14ac:dyDescent="0.2">
      <c r="A31" s="30"/>
      <c r="B31" s="244" t="s">
        <v>199</v>
      </c>
      <c r="C31" s="244"/>
      <c r="D31" s="4" t="s">
        <v>106</v>
      </c>
      <c r="E31" s="32">
        <v>28.9</v>
      </c>
      <c r="F31" s="108"/>
      <c r="G31" s="108"/>
      <c r="H31" s="157">
        <f>SUM(E31*F31*G31)</f>
        <v>0</v>
      </c>
      <c r="I31" s="32">
        <v>23.9</v>
      </c>
    </row>
    <row r="32" spans="1:9" x14ac:dyDescent="0.2">
      <c r="A32" s="30" t="s">
        <v>65</v>
      </c>
      <c r="B32" s="241" t="s">
        <v>152</v>
      </c>
      <c r="C32" s="241"/>
      <c r="D32" s="4"/>
      <c r="E32" s="32"/>
      <c r="F32" s="108"/>
      <c r="G32" s="108"/>
      <c r="H32" s="157">
        <f t="shared" ref="H32:H33" si="0">SUM(E32*F32*G32)</f>
        <v>0</v>
      </c>
      <c r="I32" s="32"/>
    </row>
    <row r="33" spans="1:9" x14ac:dyDescent="0.2">
      <c r="A33" s="30"/>
      <c r="B33" s="244" t="s">
        <v>218</v>
      </c>
      <c r="C33" s="244"/>
      <c r="D33" s="4" t="s">
        <v>219</v>
      </c>
      <c r="E33" s="32"/>
      <c r="F33" s="108"/>
      <c r="G33" s="108"/>
      <c r="H33" s="157">
        <f t="shared" si="0"/>
        <v>0</v>
      </c>
      <c r="I33" s="32"/>
    </row>
    <row r="34" spans="1:9" x14ac:dyDescent="0.2">
      <c r="A34" s="30"/>
      <c r="B34" s="247" t="s">
        <v>220</v>
      </c>
      <c r="C34" s="248"/>
      <c r="D34" s="4"/>
      <c r="E34" s="32"/>
      <c r="F34" s="108"/>
      <c r="G34" s="108"/>
      <c r="H34" s="157"/>
      <c r="I34" s="32">
        <v>28.9</v>
      </c>
    </row>
    <row r="35" spans="1:9" x14ac:dyDescent="0.2">
      <c r="A35" s="30"/>
      <c r="B35" s="247" t="s">
        <v>221</v>
      </c>
      <c r="C35" s="248"/>
      <c r="D35" s="4"/>
      <c r="E35" s="32">
        <v>10.3</v>
      </c>
      <c r="F35" s="108"/>
      <c r="G35" s="108"/>
      <c r="H35" s="157">
        <f t="shared" ref="H35" si="1">SUM(E35*F35*G35)</f>
        <v>0</v>
      </c>
      <c r="I35" s="32"/>
    </row>
    <row r="36" spans="1:9" x14ac:dyDescent="0.2">
      <c r="A36" s="30" t="s">
        <v>72</v>
      </c>
      <c r="B36" s="245" t="s">
        <v>73</v>
      </c>
      <c r="C36" s="245"/>
      <c r="D36" s="4"/>
      <c r="E36" s="32"/>
      <c r="F36" s="108"/>
      <c r="G36" s="108"/>
      <c r="H36" s="157"/>
      <c r="I36" s="32"/>
    </row>
    <row r="37" spans="1:9" x14ac:dyDescent="0.2">
      <c r="A37" s="30"/>
      <c r="B37" s="244" t="s">
        <v>207</v>
      </c>
      <c r="C37" s="244"/>
      <c r="D37" s="4" t="s">
        <v>159</v>
      </c>
      <c r="E37" s="32">
        <v>14.9</v>
      </c>
      <c r="F37" s="108"/>
      <c r="G37" s="108"/>
      <c r="H37" s="157">
        <f>SUM(E37*F37*G37)</f>
        <v>0</v>
      </c>
      <c r="I37" s="32"/>
    </row>
    <row r="38" spans="1:9" ht="13.5" thickBot="1" x14ac:dyDescent="0.25">
      <c r="A38" s="33"/>
      <c r="B38" s="246" t="s">
        <v>210</v>
      </c>
      <c r="C38" s="246"/>
      <c r="D38" s="8" t="s">
        <v>160</v>
      </c>
      <c r="E38" s="37">
        <v>13.9</v>
      </c>
      <c r="F38" s="109"/>
      <c r="G38" s="109"/>
      <c r="H38" s="157">
        <f>SUM(E38*F38*G38)</f>
        <v>0</v>
      </c>
      <c r="I38" s="32">
        <v>14.9</v>
      </c>
    </row>
    <row r="39" spans="1:9" x14ac:dyDescent="0.2">
      <c r="A39" s="25"/>
      <c r="B39" s="243" t="s">
        <v>66</v>
      </c>
      <c r="C39" s="243"/>
      <c r="D39" s="5"/>
      <c r="E39" s="47"/>
      <c r="F39" s="107"/>
      <c r="G39" s="107"/>
      <c r="H39" s="159"/>
      <c r="I39" s="47"/>
    </row>
    <row r="40" spans="1:9" x14ac:dyDescent="0.2">
      <c r="A40" s="30" t="s">
        <v>67</v>
      </c>
      <c r="B40" s="240" t="s">
        <v>224</v>
      </c>
      <c r="C40" s="240"/>
      <c r="D40" s="4"/>
      <c r="E40" s="32"/>
      <c r="F40" s="108"/>
      <c r="G40" s="108"/>
      <c r="H40" s="157"/>
      <c r="I40" s="32"/>
    </row>
    <row r="41" spans="1:9" x14ac:dyDescent="0.2">
      <c r="A41" s="30"/>
      <c r="B41" s="240" t="s">
        <v>96</v>
      </c>
      <c r="C41" s="240"/>
      <c r="D41" s="4" t="s">
        <v>107</v>
      </c>
      <c r="E41" s="32">
        <v>9.8000000000000007</v>
      </c>
      <c r="F41" s="108"/>
      <c r="G41" s="108"/>
      <c r="H41" s="157">
        <f>SUM(E41*F41*G41)</f>
        <v>0</v>
      </c>
      <c r="I41" s="32">
        <v>11.5</v>
      </c>
    </row>
    <row r="42" spans="1:9" x14ac:dyDescent="0.2">
      <c r="A42" s="30" t="s">
        <v>68</v>
      </c>
      <c r="B42" s="240" t="s">
        <v>69</v>
      </c>
      <c r="C42" s="240"/>
      <c r="D42" s="4"/>
      <c r="E42" s="32"/>
      <c r="F42" s="108"/>
      <c r="G42" s="108"/>
      <c r="H42" s="157"/>
      <c r="I42" s="32"/>
    </row>
    <row r="43" spans="1:9" x14ac:dyDescent="0.2">
      <c r="A43" s="30"/>
      <c r="B43" s="240" t="s">
        <v>208</v>
      </c>
      <c r="C43" s="240"/>
      <c r="D43" s="4" t="s">
        <v>153</v>
      </c>
      <c r="E43" s="32">
        <v>4.5</v>
      </c>
      <c r="F43" s="108"/>
      <c r="G43" s="108"/>
      <c r="H43" s="157">
        <f>SUM(F43*E43*G43)</f>
        <v>0</v>
      </c>
      <c r="I43" s="32">
        <v>6.5</v>
      </c>
    </row>
    <row r="44" spans="1:9" x14ac:dyDescent="0.2">
      <c r="A44" s="30" t="s">
        <v>70</v>
      </c>
      <c r="B44" s="240" t="s">
        <v>71</v>
      </c>
      <c r="C44" s="240"/>
      <c r="D44" s="4" t="s">
        <v>153</v>
      </c>
      <c r="E44" s="32">
        <v>2.4</v>
      </c>
      <c r="F44" s="108"/>
      <c r="G44" s="108"/>
      <c r="H44" s="157">
        <f>SUM(F44*E44*G44)</f>
        <v>0</v>
      </c>
      <c r="I44" s="32">
        <v>2.4</v>
      </c>
    </row>
    <row r="45" spans="1:9" ht="13.5" thickBot="1" x14ac:dyDescent="0.25">
      <c r="A45" s="33"/>
      <c r="B45" s="242" t="s">
        <v>225</v>
      </c>
      <c r="C45" s="242"/>
      <c r="D45" s="8" t="s">
        <v>108</v>
      </c>
      <c r="E45" s="37">
        <v>35</v>
      </c>
      <c r="F45" s="109"/>
      <c r="G45" s="109"/>
      <c r="H45" s="158">
        <f>SUM(F45*E45*G45)</f>
        <v>0</v>
      </c>
      <c r="I45" s="37">
        <v>35</v>
      </c>
    </row>
    <row r="46" spans="1:9" ht="13.5" thickBot="1" x14ac:dyDescent="0.25">
      <c r="A46" s="25" t="s">
        <v>184</v>
      </c>
      <c r="B46" s="243" t="s">
        <v>187</v>
      </c>
      <c r="C46" s="243"/>
      <c r="D46" s="5" t="s">
        <v>74</v>
      </c>
      <c r="E46" s="47">
        <v>4</v>
      </c>
      <c r="F46" s="107">
        <v>14</v>
      </c>
      <c r="G46" s="107">
        <v>2</v>
      </c>
      <c r="H46" s="195">
        <f>SUM(E46*F46*G46)</f>
        <v>112</v>
      </c>
      <c r="I46" s="144"/>
    </row>
    <row r="47" spans="1:9" x14ac:dyDescent="0.2">
      <c r="A47" s="30" t="s">
        <v>185</v>
      </c>
      <c r="B47" s="240" t="s">
        <v>188</v>
      </c>
      <c r="C47" s="240"/>
      <c r="D47" s="4" t="s">
        <v>227</v>
      </c>
      <c r="E47" s="32">
        <v>3.5</v>
      </c>
      <c r="F47" s="108">
        <v>10</v>
      </c>
      <c r="G47" s="108">
        <v>2</v>
      </c>
      <c r="H47" s="157">
        <f t="shared" ref="H47:H48" si="2">SUM(E47*F47*G47)</f>
        <v>70</v>
      </c>
      <c r="I47" s="47"/>
    </row>
    <row r="48" spans="1:9" ht="13.5" thickBot="1" x14ac:dyDescent="0.25">
      <c r="A48" s="33" t="s">
        <v>186</v>
      </c>
      <c r="B48" s="242" t="s">
        <v>188</v>
      </c>
      <c r="C48" s="242"/>
      <c r="D48" s="8" t="s">
        <v>226</v>
      </c>
      <c r="E48" s="37">
        <v>2.8</v>
      </c>
      <c r="F48" s="109">
        <v>56</v>
      </c>
      <c r="G48" s="109">
        <v>2</v>
      </c>
      <c r="H48" s="157">
        <f t="shared" si="2"/>
        <v>313.59999999999997</v>
      </c>
      <c r="I48" s="125"/>
    </row>
    <row r="49" spans="1:9" x14ac:dyDescent="0.2">
      <c r="A49" s="25"/>
      <c r="B49" s="243" t="s">
        <v>75</v>
      </c>
      <c r="C49" s="243"/>
      <c r="D49" s="5"/>
      <c r="E49" s="47"/>
      <c r="F49" s="107"/>
      <c r="G49" s="107"/>
      <c r="H49" s="159"/>
      <c r="I49" s="32">
        <v>2.5</v>
      </c>
    </row>
    <row r="50" spans="1:9" x14ac:dyDescent="0.2">
      <c r="A50" s="90"/>
      <c r="B50" s="247" t="s">
        <v>214</v>
      </c>
      <c r="C50" s="248"/>
      <c r="D50" s="127" t="s">
        <v>200</v>
      </c>
      <c r="E50" s="125">
        <v>22</v>
      </c>
      <c r="F50" s="128"/>
      <c r="G50" s="128"/>
      <c r="H50" s="157">
        <f t="shared" ref="H50" si="3">SUM(E50*F50*G50)</f>
        <v>0</v>
      </c>
      <c r="I50" s="119"/>
    </row>
    <row r="51" spans="1:9" x14ac:dyDescent="0.2">
      <c r="A51" s="30"/>
      <c r="B51" s="240" t="s">
        <v>77</v>
      </c>
      <c r="C51" s="240"/>
      <c r="D51" s="4"/>
      <c r="E51" s="48" t="s">
        <v>37</v>
      </c>
      <c r="F51" s="108"/>
      <c r="G51" s="108"/>
      <c r="H51" s="161"/>
      <c r="I51" s="119"/>
    </row>
    <row r="52" spans="1:9" ht="13.5" thickBot="1" x14ac:dyDescent="0.25">
      <c r="A52" s="30"/>
      <c r="B52" s="240" t="s">
        <v>222</v>
      </c>
      <c r="C52" s="240"/>
      <c r="D52" s="4" t="s">
        <v>223</v>
      </c>
      <c r="E52" s="125">
        <v>126</v>
      </c>
      <c r="F52" s="108"/>
      <c r="G52" s="108"/>
      <c r="H52" s="157">
        <f>SUM(E52*F52*G52)</f>
        <v>0</v>
      </c>
      <c r="I52" s="24" t="s">
        <v>37</v>
      </c>
    </row>
    <row r="53" spans="1:9" x14ac:dyDescent="0.2">
      <c r="A53" s="118"/>
      <c r="B53" s="249" t="s">
        <v>211</v>
      </c>
      <c r="C53" s="250"/>
      <c r="D53" s="136"/>
      <c r="E53" s="119">
        <v>25</v>
      </c>
      <c r="F53" s="141"/>
      <c r="G53" s="141"/>
      <c r="H53" s="157">
        <f>SUM(E53*F53*G53)</f>
        <v>0</v>
      </c>
      <c r="I53" s="80"/>
    </row>
    <row r="54" spans="1:9" ht="13.5" thickBot="1" x14ac:dyDescent="0.25">
      <c r="A54" s="118"/>
      <c r="B54" s="242" t="s">
        <v>78</v>
      </c>
      <c r="C54" s="242"/>
      <c r="D54" s="8"/>
      <c r="E54" s="24" t="s">
        <v>37</v>
      </c>
      <c r="F54" s="109"/>
      <c r="G54" s="109"/>
      <c r="H54" s="158"/>
      <c r="I54" s="80"/>
    </row>
    <row r="55" spans="1:9" ht="13.5" thickBot="1" x14ac:dyDescent="0.25">
      <c r="A55" s="33"/>
      <c r="B55" s="242" t="s">
        <v>251</v>
      </c>
      <c r="C55" s="242"/>
      <c r="D55" s="120"/>
      <c r="E55" s="121"/>
      <c r="F55" s="122"/>
      <c r="G55" s="123" t="s">
        <v>134</v>
      </c>
      <c r="H55" s="189">
        <f>SUM(H8:H54)</f>
        <v>1521</v>
      </c>
    </row>
    <row r="56" spans="1:9" x14ac:dyDescent="0.2">
      <c r="A56" s="3"/>
      <c r="B56" s="98"/>
      <c r="C56" s="98"/>
      <c r="D56" s="43"/>
      <c r="E56" s="80"/>
      <c r="F56" s="116"/>
      <c r="G56" s="116"/>
      <c r="H56" s="117"/>
    </row>
    <row r="57" spans="1:9" x14ac:dyDescent="0.2">
      <c r="A57" s="3"/>
      <c r="B57" s="98"/>
      <c r="C57" s="98"/>
      <c r="D57" s="43"/>
      <c r="E57" s="80"/>
      <c r="F57" s="116"/>
      <c r="G57" s="116"/>
      <c r="H57" s="117"/>
    </row>
    <row r="58" spans="1:9" x14ac:dyDescent="0.2">
      <c r="B58" s="99"/>
      <c r="C58" s="99"/>
      <c r="E58" s="1"/>
      <c r="F58" s="104"/>
      <c r="G58" s="105"/>
      <c r="H58" s="106"/>
    </row>
    <row r="59" spans="1:9" x14ac:dyDescent="0.2">
      <c r="B59" s="99"/>
      <c r="C59" s="99"/>
      <c r="E59" s="1"/>
      <c r="F59" s="104"/>
      <c r="G59" s="105"/>
      <c r="H59" s="106"/>
    </row>
    <row r="60" spans="1:9" x14ac:dyDescent="0.2">
      <c r="E60" s="1"/>
      <c r="F60" s="104"/>
      <c r="G60" s="105"/>
      <c r="H60" s="106"/>
    </row>
    <row r="61" spans="1:9" x14ac:dyDescent="0.2">
      <c r="E61" s="1"/>
      <c r="F61" s="104"/>
      <c r="G61" s="105"/>
      <c r="H61" s="105"/>
    </row>
    <row r="62" spans="1:9" x14ac:dyDescent="0.2">
      <c r="F62" s="104"/>
      <c r="G62" s="105"/>
      <c r="H62" s="105"/>
    </row>
  </sheetData>
  <mergeCells count="59">
    <mergeCell ref="B52:C52"/>
    <mergeCell ref="B35:C35"/>
    <mergeCell ref="B34:C34"/>
    <mergeCell ref="B51:C51"/>
    <mergeCell ref="B55:C55"/>
    <mergeCell ref="B54:C54"/>
    <mergeCell ref="B41:C41"/>
    <mergeCell ref="B42:C42"/>
    <mergeCell ref="B43:C43"/>
    <mergeCell ref="B44:C44"/>
    <mergeCell ref="B45:C45"/>
    <mergeCell ref="B49:C49"/>
    <mergeCell ref="B50:C50"/>
    <mergeCell ref="B53:C53"/>
    <mergeCell ref="B46:C46"/>
    <mergeCell ref="B47:C47"/>
    <mergeCell ref="B48:C48"/>
    <mergeCell ref="B40:C40"/>
    <mergeCell ref="B27:C27"/>
    <mergeCell ref="B28:C28"/>
    <mergeCell ref="B29:C29"/>
    <mergeCell ref="B30:C30"/>
    <mergeCell ref="B31:C31"/>
    <mergeCell ref="B32:C32"/>
    <mergeCell ref="B36:C36"/>
    <mergeCell ref="B37:C37"/>
    <mergeCell ref="B38:C38"/>
    <mergeCell ref="B39:C39"/>
    <mergeCell ref="B33:C33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11:C11"/>
    <mergeCell ref="B12:C12"/>
    <mergeCell ref="B13:C13"/>
    <mergeCell ref="B14:C14"/>
    <mergeCell ref="B9:C9"/>
    <mergeCell ref="B10:C10"/>
    <mergeCell ref="A1:B1"/>
    <mergeCell ref="A2:B2"/>
    <mergeCell ref="C2:D2"/>
    <mergeCell ref="A3:B3"/>
    <mergeCell ref="C3:D3"/>
    <mergeCell ref="B8:C8"/>
    <mergeCell ref="D8:E8"/>
    <mergeCell ref="A4:B4"/>
    <mergeCell ref="C4:D4"/>
    <mergeCell ref="A5:D5"/>
    <mergeCell ref="B6:C6"/>
    <mergeCell ref="B7:C7"/>
  </mergeCells>
  <pageMargins left="0.78740157480314965" right="0" top="0.3543307086614173" bottom="0.3543307086614173" header="0" footer="0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8"/>
  <sheetViews>
    <sheetView tabSelected="1" view="pageBreakPreview" topLeftCell="A19" zoomScaleNormal="100" zoomScaleSheetLayoutView="100" workbookViewId="0">
      <selection activeCell="A4" sqref="A4"/>
    </sheetView>
  </sheetViews>
  <sheetFormatPr baseColWidth="10" defaultRowHeight="12.75" x14ac:dyDescent="0.2"/>
  <cols>
    <col min="1" max="1" width="6.140625" customWidth="1"/>
    <col min="2" max="2" width="35.28515625" customWidth="1"/>
    <col min="3" max="3" width="14.7109375" style="97" customWidth="1"/>
    <col min="4" max="4" width="7.85546875" style="97" customWidth="1"/>
    <col min="5" max="5" width="8.5703125" style="97" customWidth="1"/>
    <col min="6" max="6" width="6.42578125" style="97" customWidth="1"/>
    <col min="7" max="7" width="8" style="97" customWidth="1"/>
    <col min="8" max="8" width="11.140625" style="97" customWidth="1"/>
    <col min="9" max="9" width="11.28515625" customWidth="1"/>
    <col min="10" max="10" width="11.28515625" style="97"/>
  </cols>
  <sheetData>
    <row r="1" spans="1:10" ht="15.75" x14ac:dyDescent="0.25">
      <c r="A1" s="229" t="s">
        <v>109</v>
      </c>
      <c r="B1" s="229"/>
      <c r="J1"/>
    </row>
    <row r="2" spans="1:10" x14ac:dyDescent="0.2">
      <c r="A2" s="230" t="s">
        <v>149</v>
      </c>
      <c r="B2" s="230"/>
      <c r="J2"/>
    </row>
    <row r="3" spans="1:10" x14ac:dyDescent="0.2">
      <c r="A3" s="231" t="s">
        <v>92</v>
      </c>
      <c r="B3" s="231"/>
      <c r="J3"/>
    </row>
    <row r="4" spans="1:10" ht="13.5" thickBot="1" x14ac:dyDescent="0.25">
      <c r="A4" s="99" t="s">
        <v>314</v>
      </c>
      <c r="B4" s="99"/>
      <c r="C4" s="99"/>
      <c r="D4" s="99"/>
      <c r="J4"/>
    </row>
    <row r="5" spans="1:10" x14ac:dyDescent="0.2">
      <c r="A5" s="257"/>
      <c r="B5" s="243" t="s">
        <v>40</v>
      </c>
      <c r="C5" s="243"/>
      <c r="D5" s="21" t="s">
        <v>94</v>
      </c>
      <c r="E5" s="22" t="s">
        <v>111</v>
      </c>
      <c r="F5" s="21" t="s">
        <v>142</v>
      </c>
      <c r="G5" s="21" t="s">
        <v>143</v>
      </c>
      <c r="H5" s="21" t="s">
        <v>134</v>
      </c>
      <c r="J5"/>
    </row>
    <row r="6" spans="1:10" ht="13.5" thickBot="1" x14ac:dyDescent="0.25">
      <c r="A6" s="258"/>
      <c r="B6" s="259" t="s">
        <v>113</v>
      </c>
      <c r="C6" s="260"/>
      <c r="D6" s="8" t="s">
        <v>9</v>
      </c>
      <c r="E6" s="224" t="s">
        <v>310</v>
      </c>
      <c r="F6" s="8"/>
      <c r="G6" s="8" t="s">
        <v>145</v>
      </c>
      <c r="H6" s="8" t="s">
        <v>198</v>
      </c>
    </row>
    <row r="7" spans="1:10" x14ac:dyDescent="0.2">
      <c r="A7" s="50" t="s">
        <v>162</v>
      </c>
      <c r="B7" s="254" t="s">
        <v>130</v>
      </c>
      <c r="C7" s="254"/>
      <c r="D7" s="29">
        <v>45</v>
      </c>
      <c r="E7" s="145"/>
      <c r="F7" s="191">
        <v>1</v>
      </c>
      <c r="G7" s="110">
        <v>2</v>
      </c>
      <c r="H7" s="162">
        <f t="shared" ref="H7:H9" si="0">SUM(D7*F7*G7)</f>
        <v>90</v>
      </c>
    </row>
    <row r="8" spans="1:10" x14ac:dyDescent="0.2">
      <c r="A8" s="124" t="s">
        <v>163</v>
      </c>
      <c r="B8" s="253" t="s">
        <v>161</v>
      </c>
      <c r="C8" s="253"/>
      <c r="D8" s="14">
        <v>30</v>
      </c>
      <c r="E8" s="146"/>
      <c r="F8" s="151"/>
      <c r="G8" s="128"/>
      <c r="H8" s="162">
        <f t="shared" si="0"/>
        <v>0</v>
      </c>
      <c r="J8" s="100"/>
    </row>
    <row r="9" spans="1:10" x14ac:dyDescent="0.2">
      <c r="A9" s="51" t="s">
        <v>39</v>
      </c>
      <c r="B9" s="253" t="s">
        <v>110</v>
      </c>
      <c r="C9" s="253"/>
      <c r="D9" s="14">
        <v>55</v>
      </c>
      <c r="E9" s="143"/>
      <c r="F9" s="152"/>
      <c r="G9" s="112"/>
      <c r="H9" s="162">
        <f t="shared" si="0"/>
        <v>0</v>
      </c>
    </row>
    <row r="10" spans="1:10" x14ac:dyDescent="0.2">
      <c r="A10" s="51" t="s">
        <v>139</v>
      </c>
      <c r="B10" s="255" t="s">
        <v>140</v>
      </c>
      <c r="C10" s="256"/>
      <c r="D10" s="14">
        <v>45</v>
      </c>
      <c r="E10" s="143"/>
      <c r="F10" s="152"/>
      <c r="G10" s="112"/>
      <c r="H10" s="162">
        <f t="shared" ref="H10:H14" si="1">SUM(D10*F10*G10)</f>
        <v>0</v>
      </c>
    </row>
    <row r="11" spans="1:10" x14ac:dyDescent="0.2">
      <c r="A11" s="51"/>
      <c r="B11" s="255" t="s">
        <v>216</v>
      </c>
      <c r="C11" s="256"/>
      <c r="D11" s="14">
        <v>15</v>
      </c>
      <c r="E11" s="194"/>
      <c r="F11" s="152"/>
      <c r="G11" s="112"/>
      <c r="H11" s="162">
        <f t="shared" si="1"/>
        <v>0</v>
      </c>
      <c r="J11" s="193"/>
    </row>
    <row r="12" spans="1:10" x14ac:dyDescent="0.2">
      <c r="A12" s="51" t="s">
        <v>164</v>
      </c>
      <c r="B12" s="253" t="s">
        <v>138</v>
      </c>
      <c r="C12" s="253"/>
      <c r="D12" s="14">
        <v>35</v>
      </c>
      <c r="E12" s="143"/>
      <c r="F12" s="152"/>
      <c r="G12" s="112"/>
      <c r="H12" s="162">
        <f t="shared" si="1"/>
        <v>0</v>
      </c>
      <c r="J12" s="1"/>
    </row>
    <row r="13" spans="1:10" ht="13.5" thickBot="1" x14ac:dyDescent="0.25">
      <c r="A13" s="53" t="s">
        <v>165</v>
      </c>
      <c r="B13" s="251" t="s">
        <v>166</v>
      </c>
      <c r="C13" s="252"/>
      <c r="D13" s="126">
        <v>25</v>
      </c>
      <c r="E13" s="147"/>
      <c r="F13" s="153"/>
      <c r="G13" s="114"/>
      <c r="H13" s="163">
        <f t="shared" si="1"/>
        <v>0</v>
      </c>
      <c r="J13" s="1"/>
    </row>
    <row r="14" spans="1:10" x14ac:dyDescent="0.2">
      <c r="A14" s="50" t="s">
        <v>39</v>
      </c>
      <c r="B14" s="261" t="s">
        <v>114</v>
      </c>
      <c r="C14" s="261"/>
      <c r="D14" s="29">
        <v>15</v>
      </c>
      <c r="E14" s="145">
        <v>20</v>
      </c>
      <c r="F14" s="150"/>
      <c r="G14" s="110"/>
      <c r="H14" s="164">
        <f t="shared" si="1"/>
        <v>0</v>
      </c>
      <c r="J14" s="1"/>
    </row>
    <row r="15" spans="1:10" x14ac:dyDescent="0.2">
      <c r="A15" s="51" t="s">
        <v>115</v>
      </c>
      <c r="B15" s="253" t="s">
        <v>116</v>
      </c>
      <c r="C15" s="253"/>
      <c r="D15" s="267" t="s">
        <v>119</v>
      </c>
      <c r="E15" s="268"/>
      <c r="F15" s="155"/>
      <c r="G15" s="112"/>
      <c r="H15" s="166"/>
      <c r="J15" s="1"/>
    </row>
    <row r="16" spans="1:10" x14ac:dyDescent="0.2">
      <c r="A16" s="51" t="s">
        <v>42</v>
      </c>
      <c r="B16" s="253" t="s">
        <v>191</v>
      </c>
      <c r="C16" s="253"/>
      <c r="D16" s="14">
        <v>4</v>
      </c>
      <c r="E16" s="143">
        <v>40</v>
      </c>
      <c r="F16" s="155"/>
      <c r="G16" s="112"/>
      <c r="H16" s="166">
        <f>SUM(D16*F16*G16)</f>
        <v>0</v>
      </c>
      <c r="J16" s="1"/>
    </row>
    <row r="17" spans="1:10" x14ac:dyDescent="0.2">
      <c r="A17" s="53" t="s">
        <v>79</v>
      </c>
      <c r="B17" s="255" t="s">
        <v>80</v>
      </c>
      <c r="C17" s="256"/>
      <c r="D17" s="126">
        <v>2</v>
      </c>
      <c r="E17" s="147">
        <v>10</v>
      </c>
      <c r="F17" s="156"/>
      <c r="G17" s="114"/>
      <c r="H17" s="166">
        <f>SUM(D17*F17*G17)</f>
        <v>0</v>
      </c>
      <c r="J17" s="1"/>
    </row>
    <row r="18" spans="1:10" ht="13.5" thickBot="1" x14ac:dyDescent="0.25">
      <c r="A18" s="52" t="s">
        <v>169</v>
      </c>
      <c r="B18" s="262" t="s">
        <v>168</v>
      </c>
      <c r="C18" s="262"/>
      <c r="D18" s="36">
        <v>1</v>
      </c>
      <c r="E18" s="148"/>
      <c r="F18" s="154"/>
      <c r="G18" s="113"/>
      <c r="H18" s="167">
        <f>SUM(D18*F18*G18)</f>
        <v>0</v>
      </c>
      <c r="J18" s="1"/>
    </row>
    <row r="19" spans="1:10" x14ac:dyDescent="0.2">
      <c r="A19" s="124" t="s">
        <v>43</v>
      </c>
      <c r="B19" s="263" t="s">
        <v>247</v>
      </c>
      <c r="C19" s="263"/>
      <c r="D19" s="29">
        <v>27</v>
      </c>
      <c r="E19" s="140"/>
      <c r="F19" s="152"/>
      <c r="G19" s="111"/>
      <c r="H19" s="168">
        <v>0</v>
      </c>
      <c r="J19" s="1"/>
    </row>
    <row r="20" spans="1:10" x14ac:dyDescent="0.2">
      <c r="A20" s="53"/>
      <c r="B20" s="255" t="s">
        <v>248</v>
      </c>
      <c r="C20" s="256"/>
      <c r="D20" s="126">
        <v>17</v>
      </c>
      <c r="E20" s="147"/>
      <c r="F20" s="156"/>
      <c r="G20" s="114"/>
      <c r="H20" s="169">
        <f>SUM(D20*F20*G20)</f>
        <v>0</v>
      </c>
      <c r="J20" s="1"/>
    </row>
    <row r="21" spans="1:10" x14ac:dyDescent="0.2">
      <c r="A21" s="53" t="s">
        <v>309</v>
      </c>
      <c r="B21" s="255" t="s">
        <v>308</v>
      </c>
      <c r="C21" s="256"/>
      <c r="D21" s="126">
        <v>50</v>
      </c>
      <c r="E21" s="223">
        <v>100</v>
      </c>
      <c r="F21" s="156"/>
      <c r="G21" s="114"/>
      <c r="H21" s="169">
        <v>0</v>
      </c>
      <c r="J21" s="1"/>
    </row>
    <row r="22" spans="1:10" x14ac:dyDescent="0.2">
      <c r="A22" s="51" t="s">
        <v>117</v>
      </c>
      <c r="B22" s="253" t="s">
        <v>120</v>
      </c>
      <c r="C22" s="253"/>
      <c r="D22" s="14">
        <v>2</v>
      </c>
      <c r="E22" s="143"/>
      <c r="F22" s="155"/>
      <c r="G22" s="112"/>
      <c r="H22" s="169">
        <f>SUM(D22*F22*G22)</f>
        <v>0</v>
      </c>
    </row>
    <row r="23" spans="1:10" ht="13.5" thickBot="1" x14ac:dyDescent="0.25">
      <c r="A23" s="52"/>
      <c r="B23" s="270" t="s">
        <v>137</v>
      </c>
      <c r="C23" s="270"/>
      <c r="D23" s="36"/>
      <c r="E23" s="148"/>
      <c r="F23" s="154"/>
      <c r="G23" s="113"/>
      <c r="H23" s="167"/>
      <c r="J23" s="1"/>
    </row>
    <row r="24" spans="1:10" x14ac:dyDescent="0.2">
      <c r="A24" s="51" t="s">
        <v>144</v>
      </c>
      <c r="B24" s="263" t="s">
        <v>239</v>
      </c>
      <c r="C24" s="263"/>
      <c r="D24" s="14">
        <v>20</v>
      </c>
      <c r="E24" s="143"/>
      <c r="F24" s="155"/>
      <c r="G24" s="112"/>
      <c r="H24" s="166"/>
      <c r="J24" s="1"/>
    </row>
    <row r="25" spans="1:10" x14ac:dyDescent="0.2">
      <c r="A25" s="124" t="s">
        <v>232</v>
      </c>
      <c r="B25" s="255" t="s">
        <v>240</v>
      </c>
      <c r="C25" s="256"/>
      <c r="D25" s="95">
        <v>12</v>
      </c>
      <c r="E25" s="196"/>
      <c r="F25" s="152"/>
      <c r="G25" s="111"/>
      <c r="H25" s="170"/>
      <c r="J25" s="1"/>
    </row>
    <row r="26" spans="1:10" x14ac:dyDescent="0.2">
      <c r="A26" s="124" t="s">
        <v>233</v>
      </c>
      <c r="B26" s="255" t="s">
        <v>234</v>
      </c>
      <c r="C26" s="256"/>
      <c r="D26" s="95">
        <v>23</v>
      </c>
      <c r="E26" s="196"/>
      <c r="F26" s="152"/>
      <c r="G26" s="111"/>
      <c r="H26" s="170"/>
      <c r="J26" s="1"/>
    </row>
    <row r="27" spans="1:10" x14ac:dyDescent="0.2">
      <c r="A27" s="124" t="s">
        <v>235</v>
      </c>
      <c r="B27" s="255" t="s">
        <v>236</v>
      </c>
      <c r="C27" s="256"/>
      <c r="D27" s="95">
        <v>5</v>
      </c>
      <c r="E27" s="142"/>
      <c r="F27" s="152"/>
      <c r="G27" s="111"/>
      <c r="H27" s="170"/>
      <c r="J27" s="1"/>
    </row>
    <row r="28" spans="1:10" x14ac:dyDescent="0.2">
      <c r="A28" s="124"/>
      <c r="B28" s="255" t="s">
        <v>246</v>
      </c>
      <c r="C28" s="256"/>
      <c r="D28" s="95"/>
      <c r="E28" s="197"/>
      <c r="F28" s="152"/>
      <c r="G28" s="111"/>
      <c r="H28" s="170"/>
      <c r="J28" s="1"/>
    </row>
    <row r="29" spans="1:10" x14ac:dyDescent="0.2">
      <c r="A29" s="124" t="s">
        <v>237</v>
      </c>
      <c r="B29" s="255" t="s">
        <v>238</v>
      </c>
      <c r="C29" s="256"/>
      <c r="D29" s="95">
        <v>170</v>
      </c>
      <c r="E29" s="196"/>
      <c r="F29" s="152"/>
      <c r="G29" s="111"/>
      <c r="H29" s="170"/>
      <c r="J29" s="1"/>
    </row>
    <row r="30" spans="1:10" ht="13.5" thickBot="1" x14ac:dyDescent="0.25">
      <c r="A30" s="124"/>
      <c r="B30" s="271" t="s">
        <v>241</v>
      </c>
      <c r="C30" s="272"/>
      <c r="D30" s="95"/>
      <c r="E30" s="196"/>
      <c r="F30" s="152"/>
      <c r="G30" s="111"/>
      <c r="H30" s="170"/>
      <c r="J30" s="1"/>
    </row>
    <row r="31" spans="1:10" x14ac:dyDescent="0.2">
      <c r="A31" s="50" t="s">
        <v>41</v>
      </c>
      <c r="B31" s="261" t="s">
        <v>112</v>
      </c>
      <c r="C31" s="261"/>
      <c r="D31" s="29">
        <v>90</v>
      </c>
      <c r="E31" s="145">
        <v>80</v>
      </c>
      <c r="F31" s="150"/>
      <c r="G31" s="110"/>
      <c r="H31" s="164">
        <f>SUM(D31*F31*G31)</f>
        <v>0</v>
      </c>
      <c r="J31" s="1"/>
    </row>
    <row r="32" spans="1:10" ht="13.5" thickBot="1" x14ac:dyDescent="0.25">
      <c r="A32" s="52" t="s">
        <v>167</v>
      </c>
      <c r="B32" s="262" t="s">
        <v>215</v>
      </c>
      <c r="C32" s="262"/>
      <c r="D32" s="36">
        <v>35</v>
      </c>
      <c r="E32" s="148"/>
      <c r="F32" s="154"/>
      <c r="G32" s="113"/>
      <c r="H32" s="165">
        <f>SUM(D32*F32*G32)</f>
        <v>0</v>
      </c>
      <c r="J32" s="1"/>
    </row>
    <row r="33" spans="1:10" x14ac:dyDescent="0.2">
      <c r="A33" s="124"/>
      <c r="B33" s="264" t="s">
        <v>249</v>
      </c>
      <c r="C33" s="265"/>
      <c r="D33" s="265"/>
      <c r="E33" s="265"/>
      <c r="F33" s="265"/>
      <c r="G33" s="265"/>
      <c r="H33" s="266"/>
      <c r="J33" s="1"/>
    </row>
    <row r="34" spans="1:10" x14ac:dyDescent="0.2">
      <c r="A34" s="51" t="s">
        <v>115</v>
      </c>
      <c r="B34" s="253" t="s">
        <v>81</v>
      </c>
      <c r="C34" s="253"/>
      <c r="D34" s="14">
        <v>180</v>
      </c>
      <c r="E34" s="143"/>
      <c r="F34" s="155"/>
      <c r="G34" s="112"/>
      <c r="H34" s="166">
        <f>SUM(D34*F34*G34)</f>
        <v>0</v>
      </c>
      <c r="J34" s="1"/>
    </row>
    <row r="35" spans="1:10" x14ac:dyDescent="0.2">
      <c r="A35" s="51" t="s">
        <v>123</v>
      </c>
      <c r="B35" s="269" t="s">
        <v>118</v>
      </c>
      <c r="C35" s="269"/>
      <c r="D35" s="14">
        <v>200</v>
      </c>
      <c r="E35" s="143"/>
      <c r="F35" s="155"/>
      <c r="G35" s="112"/>
      <c r="H35" s="166">
        <f t="shared" ref="H35:H51" si="2">SUM(D35*F35*G35)</f>
        <v>0</v>
      </c>
      <c r="J35" s="1"/>
    </row>
    <row r="36" spans="1:10" x14ac:dyDescent="0.2">
      <c r="A36" s="51" t="s">
        <v>124</v>
      </c>
      <c r="B36" s="253" t="s">
        <v>244</v>
      </c>
      <c r="C36" s="253"/>
      <c r="D36" s="14">
        <v>160</v>
      </c>
      <c r="E36" s="143"/>
      <c r="F36" s="155">
        <v>1</v>
      </c>
      <c r="G36" s="112">
        <v>2</v>
      </c>
      <c r="H36" s="166">
        <f t="shared" si="2"/>
        <v>320</v>
      </c>
      <c r="J36" s="1"/>
    </row>
    <row r="37" spans="1:10" x14ac:dyDescent="0.2">
      <c r="A37" s="51" t="s">
        <v>125</v>
      </c>
      <c r="B37" s="269" t="s">
        <v>209</v>
      </c>
      <c r="C37" s="269"/>
      <c r="D37" s="14">
        <v>200</v>
      </c>
      <c r="E37" s="143"/>
      <c r="F37" s="155"/>
      <c r="G37" s="112"/>
      <c r="H37" s="166">
        <f t="shared" si="2"/>
        <v>0</v>
      </c>
      <c r="J37" s="1"/>
    </row>
    <row r="38" spans="1:10" x14ac:dyDescent="0.2">
      <c r="A38" s="51" t="s">
        <v>38</v>
      </c>
      <c r="B38" s="255" t="s">
        <v>217</v>
      </c>
      <c r="C38" s="256"/>
      <c r="D38" s="14">
        <v>180</v>
      </c>
      <c r="E38" s="143"/>
      <c r="F38" s="155"/>
      <c r="G38" s="112"/>
      <c r="H38" s="171">
        <f t="shared" si="2"/>
        <v>0</v>
      </c>
      <c r="J38" s="1"/>
    </row>
    <row r="39" spans="1:10" x14ac:dyDescent="0.2">
      <c r="A39" s="51" t="s">
        <v>170</v>
      </c>
      <c r="B39" s="276" t="s">
        <v>242</v>
      </c>
      <c r="C39" s="274"/>
      <c r="D39" s="14">
        <v>90</v>
      </c>
      <c r="E39" s="143"/>
      <c r="F39" s="155"/>
      <c r="G39" s="112"/>
      <c r="H39" s="171">
        <f t="shared" si="2"/>
        <v>0</v>
      </c>
      <c r="J39" s="1"/>
    </row>
    <row r="40" spans="1:10" x14ac:dyDescent="0.2">
      <c r="A40" s="51" t="s">
        <v>171</v>
      </c>
      <c r="B40" s="276" t="s">
        <v>243</v>
      </c>
      <c r="C40" s="274"/>
      <c r="D40" s="14">
        <v>90</v>
      </c>
      <c r="E40" s="143"/>
      <c r="F40" s="155"/>
      <c r="G40" s="112"/>
      <c r="H40" s="171">
        <f t="shared" si="2"/>
        <v>0</v>
      </c>
      <c r="J40" s="1"/>
    </row>
    <row r="41" spans="1:10" x14ac:dyDescent="0.2">
      <c r="A41" s="51" t="s">
        <v>194</v>
      </c>
      <c r="B41" s="255" t="s">
        <v>196</v>
      </c>
      <c r="C41" s="274"/>
      <c r="D41" s="14">
        <v>35</v>
      </c>
      <c r="E41" s="181"/>
      <c r="F41" s="155"/>
      <c r="G41" s="112"/>
      <c r="H41" s="171">
        <f t="shared" si="2"/>
        <v>0</v>
      </c>
      <c r="J41" s="1"/>
    </row>
    <row r="42" spans="1:10" x14ac:dyDescent="0.2">
      <c r="A42" s="51" t="s">
        <v>126</v>
      </c>
      <c r="B42" s="253" t="s">
        <v>245</v>
      </c>
      <c r="C42" s="253"/>
      <c r="D42" s="14">
        <v>70</v>
      </c>
      <c r="E42" s="149"/>
      <c r="F42" s="155"/>
      <c r="G42" s="112"/>
      <c r="H42" s="171">
        <f t="shared" si="2"/>
        <v>0</v>
      </c>
      <c r="J42" s="1"/>
    </row>
    <row r="43" spans="1:10" x14ac:dyDescent="0.2">
      <c r="A43" s="51" t="s">
        <v>192</v>
      </c>
      <c r="B43" s="255" t="s">
        <v>193</v>
      </c>
      <c r="C43" s="256"/>
      <c r="D43" s="14">
        <v>120</v>
      </c>
      <c r="E43" s="149"/>
      <c r="F43" s="155"/>
      <c r="G43" s="112"/>
      <c r="H43" s="171">
        <f t="shared" si="2"/>
        <v>0</v>
      </c>
      <c r="J43" s="1"/>
    </row>
    <row r="44" spans="1:10" x14ac:dyDescent="0.2">
      <c r="A44" s="51" t="s">
        <v>195</v>
      </c>
      <c r="B44" s="255" t="s">
        <v>201</v>
      </c>
      <c r="C44" s="256"/>
      <c r="D44" s="14">
        <v>225</v>
      </c>
      <c r="E44" s="149"/>
      <c r="F44" s="155"/>
      <c r="G44" s="112"/>
      <c r="H44" s="171">
        <f t="shared" si="2"/>
        <v>0</v>
      </c>
      <c r="J44" s="1"/>
    </row>
    <row r="45" spans="1:10" x14ac:dyDescent="0.2">
      <c r="A45" s="53" t="s">
        <v>228</v>
      </c>
      <c r="B45" s="255" t="s">
        <v>229</v>
      </c>
      <c r="C45" s="256"/>
      <c r="D45" s="126">
        <v>70</v>
      </c>
      <c r="E45" s="147"/>
      <c r="F45" s="156"/>
      <c r="G45" s="114"/>
      <c r="H45" s="166">
        <f>SUM(D45*F45*G45)</f>
        <v>0</v>
      </c>
      <c r="J45" s="139"/>
    </row>
    <row r="46" spans="1:10" x14ac:dyDescent="0.2">
      <c r="A46" s="51" t="s">
        <v>43</v>
      </c>
      <c r="B46" s="269" t="s">
        <v>197</v>
      </c>
      <c r="C46" s="269"/>
      <c r="D46" s="14">
        <v>3</v>
      </c>
      <c r="E46" s="143"/>
      <c r="F46" s="155"/>
      <c r="G46" s="112"/>
      <c r="H46" s="166">
        <f t="shared" si="2"/>
        <v>0</v>
      </c>
      <c r="J46" s="139"/>
    </row>
    <row r="47" spans="1:10" x14ac:dyDescent="0.2">
      <c r="A47" s="51" t="s">
        <v>202</v>
      </c>
      <c r="B47" s="269" t="s">
        <v>155</v>
      </c>
      <c r="C47" s="269"/>
      <c r="D47" s="14">
        <v>2.5</v>
      </c>
      <c r="E47" s="143"/>
      <c r="F47" s="155"/>
      <c r="G47" s="112"/>
      <c r="H47" s="166">
        <f t="shared" si="2"/>
        <v>0</v>
      </c>
      <c r="J47" s="139"/>
    </row>
    <row r="48" spans="1:10" x14ac:dyDescent="0.2">
      <c r="A48" s="53" t="s">
        <v>172</v>
      </c>
      <c r="B48" s="255" t="s">
        <v>190</v>
      </c>
      <c r="C48" s="256"/>
      <c r="D48" s="126">
        <v>70</v>
      </c>
      <c r="E48" s="147"/>
      <c r="F48" s="156"/>
      <c r="G48" s="114"/>
      <c r="H48" s="175">
        <f t="shared" si="2"/>
        <v>0</v>
      </c>
      <c r="J48" s="1"/>
    </row>
    <row r="49" spans="1:10" ht="13.5" thickBot="1" x14ac:dyDescent="0.25">
      <c r="A49" s="53" t="s">
        <v>173</v>
      </c>
      <c r="B49" s="275" t="s">
        <v>189</v>
      </c>
      <c r="C49" s="275"/>
      <c r="D49" s="126">
        <v>70</v>
      </c>
      <c r="E49" s="147"/>
      <c r="F49" s="154"/>
      <c r="G49" s="113"/>
      <c r="H49" s="167">
        <f t="shared" si="2"/>
        <v>0</v>
      </c>
    </row>
    <row r="50" spans="1:10" x14ac:dyDescent="0.2">
      <c r="A50" s="50" t="s">
        <v>127</v>
      </c>
      <c r="B50" s="261" t="s">
        <v>212</v>
      </c>
      <c r="C50" s="261"/>
      <c r="D50" s="29">
        <v>2</v>
      </c>
      <c r="E50" s="140"/>
      <c r="F50" s="110"/>
      <c r="G50" s="110"/>
      <c r="H50" s="164">
        <f t="shared" si="2"/>
        <v>0</v>
      </c>
    </row>
    <row r="51" spans="1:10" ht="13.5" thickBot="1" x14ac:dyDescent="0.25">
      <c r="A51" s="54"/>
      <c r="B51" s="277" t="s">
        <v>213</v>
      </c>
      <c r="C51" s="278"/>
      <c r="D51" s="126">
        <v>3</v>
      </c>
      <c r="E51" s="192"/>
      <c r="F51" s="115"/>
      <c r="G51" s="115"/>
      <c r="H51" s="170">
        <f t="shared" si="2"/>
        <v>0</v>
      </c>
    </row>
    <row r="52" spans="1:10" x14ac:dyDescent="0.2">
      <c r="A52" s="50" t="s">
        <v>128</v>
      </c>
      <c r="B52" s="261" t="s">
        <v>174</v>
      </c>
      <c r="C52" s="261"/>
      <c r="D52" s="29">
        <v>1.25</v>
      </c>
      <c r="E52" s="47"/>
      <c r="F52" s="110"/>
      <c r="G52" s="110"/>
      <c r="H52" s="172">
        <f>SUM(D52*F52*G52)</f>
        <v>0</v>
      </c>
    </row>
    <row r="53" spans="1:10" x14ac:dyDescent="0.2">
      <c r="A53" s="51" t="s">
        <v>115</v>
      </c>
      <c r="B53" s="253" t="s">
        <v>175</v>
      </c>
      <c r="C53" s="253"/>
      <c r="D53" s="14">
        <v>1.25</v>
      </c>
      <c r="E53" s="32"/>
      <c r="F53" s="112"/>
      <c r="G53" s="112"/>
      <c r="H53" s="173">
        <f>SUM(D53*F53*G53)</f>
        <v>0</v>
      </c>
      <c r="J53" s="1"/>
    </row>
    <row r="54" spans="1:10" x14ac:dyDescent="0.2">
      <c r="A54" s="51" t="s">
        <v>129</v>
      </c>
      <c r="B54" s="253" t="s">
        <v>121</v>
      </c>
      <c r="C54" s="253"/>
      <c r="D54" s="14"/>
      <c r="E54" s="32"/>
      <c r="F54" s="112"/>
      <c r="G54" s="112"/>
      <c r="H54" s="173"/>
    </row>
    <row r="55" spans="1:10" ht="13.5" thickBot="1" x14ac:dyDescent="0.25">
      <c r="A55" s="52"/>
      <c r="B55" s="273" t="s">
        <v>122</v>
      </c>
      <c r="C55" s="273"/>
      <c r="D55" s="36">
        <v>2</v>
      </c>
      <c r="E55" s="37"/>
      <c r="F55" s="113"/>
      <c r="G55" s="113"/>
      <c r="H55" s="174">
        <f>SUM(D55*F55*G55)</f>
        <v>0</v>
      </c>
    </row>
    <row r="56" spans="1:10" x14ac:dyDescent="0.2">
      <c r="B56" t="s">
        <v>250</v>
      </c>
      <c r="D56" s="1"/>
      <c r="E56" s="2"/>
      <c r="F56" s="1"/>
      <c r="G56" s="10" t="s">
        <v>134</v>
      </c>
      <c r="H56" s="188">
        <f>SUM(H7:H55)</f>
        <v>410</v>
      </c>
    </row>
    <row r="57" spans="1:10" x14ac:dyDescent="0.2">
      <c r="D57" s="1"/>
      <c r="E57" s="2"/>
    </row>
    <row r="58" spans="1:10" x14ac:dyDescent="0.2">
      <c r="E58" s="2"/>
    </row>
  </sheetData>
  <mergeCells count="56">
    <mergeCell ref="B45:C45"/>
    <mergeCell ref="B55:C55"/>
    <mergeCell ref="B52:C52"/>
    <mergeCell ref="B38:C38"/>
    <mergeCell ref="B41:C41"/>
    <mergeCell ref="B42:C42"/>
    <mergeCell ref="B46:C46"/>
    <mergeCell ref="B47:C47"/>
    <mergeCell ref="B49:C49"/>
    <mergeCell ref="B50:C50"/>
    <mergeCell ref="B40:C40"/>
    <mergeCell ref="B54:C54"/>
    <mergeCell ref="B51:C51"/>
    <mergeCell ref="B53:C53"/>
    <mergeCell ref="B48:C48"/>
    <mergeCell ref="B39:C39"/>
    <mergeCell ref="D15:E15"/>
    <mergeCell ref="B36:C36"/>
    <mergeCell ref="B37:C37"/>
    <mergeCell ref="B23:C23"/>
    <mergeCell ref="B32:C32"/>
    <mergeCell ref="B31:C31"/>
    <mergeCell ref="B34:C34"/>
    <mergeCell ref="B35:C35"/>
    <mergeCell ref="B26:C26"/>
    <mergeCell ref="B29:C29"/>
    <mergeCell ref="B30:C30"/>
    <mergeCell ref="B25:C25"/>
    <mergeCell ref="B21:C21"/>
    <mergeCell ref="B43:C43"/>
    <mergeCell ref="B44:C44"/>
    <mergeCell ref="B19:C19"/>
    <mergeCell ref="B20:C20"/>
    <mergeCell ref="B24:C24"/>
    <mergeCell ref="B22:C22"/>
    <mergeCell ref="B27:C27"/>
    <mergeCell ref="B28:C28"/>
    <mergeCell ref="B33:H33"/>
    <mergeCell ref="B14:C14"/>
    <mergeCell ref="B15:C15"/>
    <mergeCell ref="B16:C16"/>
    <mergeCell ref="B18:C18"/>
    <mergeCell ref="B17:C17"/>
    <mergeCell ref="A1:B1"/>
    <mergeCell ref="A2:B2"/>
    <mergeCell ref="A3:B3"/>
    <mergeCell ref="A5:A6"/>
    <mergeCell ref="B5:C5"/>
    <mergeCell ref="B6:C6"/>
    <mergeCell ref="B13:C13"/>
    <mergeCell ref="B8:C8"/>
    <mergeCell ref="B7:C7"/>
    <mergeCell ref="B9:C9"/>
    <mergeCell ref="B10:C10"/>
    <mergeCell ref="B12:C12"/>
    <mergeCell ref="B11:C11"/>
  </mergeCells>
  <pageMargins left="0.78740157480314965" right="0" top="0.3543307086614173" bottom="0.3543307086614173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Getränke Komm.</vt:lpstr>
      <vt:lpstr>ANG Ü</vt:lpstr>
      <vt:lpstr>ANG Bewirtg</vt:lpstr>
      <vt:lpstr>ANG Extra</vt:lpstr>
      <vt:lpstr>'Getränke Komm.'!Print_Area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</dc:creator>
  <cp:lastModifiedBy>Nico</cp:lastModifiedBy>
  <cp:lastPrinted>2022-05-26T19:17:18Z</cp:lastPrinted>
  <dcterms:created xsi:type="dcterms:W3CDTF">2019-01-25T19:31:47Z</dcterms:created>
  <dcterms:modified xsi:type="dcterms:W3CDTF">2022-08-20T10:39:34Z</dcterms:modified>
</cp:coreProperties>
</file>